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8508" activeTab="3"/>
  </bookViews>
  <sheets>
    <sheet name="Hlavička" sheetId="1" r:id="rId1"/>
    <sheet name="A1cele" sheetId="2" r:id="rId2"/>
    <sheet name="A2cele" sheetId="3" r:id="rId3"/>
    <sheet name="Pcele" sheetId="4" r:id="rId4"/>
  </sheets>
  <definedNames/>
  <calcPr fullCalcOnLoad="1"/>
</workbook>
</file>

<file path=xl/sharedStrings.xml><?xml version="1.0" encoding="utf-8"?>
<sst xmlns="http://schemas.openxmlformats.org/spreadsheetml/2006/main" count="351" uniqueCount="287">
  <si>
    <t>Súvaha Úč NUJ 1 - 01</t>
  </si>
  <si>
    <t>S Ú V A H A</t>
  </si>
  <si>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</si>
  <si>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</si>
  <si>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</si>
  <si>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</si>
  <si>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</si>
  <si>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</si>
  <si>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</si>
  <si>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</si>
  <si>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</si>
  <si>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</si>
  <si>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</si>
  <si>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</si>
  <si>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</si>
  <si>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</si>
  <si>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</si>
  <si>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</si>
  <si>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</si>
  <si>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</si>
  <si>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</si>
  <si>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</si>
  <si>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</si>
  <si>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</si>
  <si>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</si>
  <si>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</si>
  <si>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</si>
  <si>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</si>
  <si>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</si>
  <si>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</si>
  <si>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T</t>
  </si>
  <si>
    <t>R</t>
  </si>
  <si>
    <t>N</t>
  </si>
  <si>
    <t>A</t>
  </si>
  <si>
    <t>V</t>
  </si>
  <si>
    <t>S</t>
  </si>
  <si>
    <t>K</t>
  </si>
  <si>
    <t>U</t>
  </si>
  <si>
    <t>I</t>
  </si>
  <si>
    <t>Á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</si>
  <si>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</si>
  <si>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</si>
  <si>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</si>
  <si>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</si>
  <si>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</si>
  <si>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</si>
  <si>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</si>
  <si>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</si>
  <si>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</si>
  <si>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</si>
  <si>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</si>
  <si>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</si>
  <si>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</si>
  <si>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</si>
  <si>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</si>
  <si>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</si>
  <si>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</si>
  <si>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</si>
  <si>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</si>
  <si>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</si>
  <si>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Strana aktív</t>
  </si>
  <si>
    <t>č. r.</t>
  </si>
  <si>
    <t>Účtovné obdobie</t>
  </si>
  <si>
    <t>Bezprostredne predchádzajúce účtovné obdobie</t>
  </si>
  <si>
    <t>Brutto</t>
  </si>
  <si>
    <t>Korekcia</t>
  </si>
  <si>
    <t>Netto</t>
  </si>
  <si>
    <t>b</t>
  </si>
  <si>
    <t>001</t>
  </si>
  <si>
    <t>1.</t>
  </si>
  <si>
    <t>002</t>
  </si>
  <si>
    <t>Nehmotné výsledky z vývojovej a obdob.činnosti 012 -(072 +091 AÚ)</t>
  </si>
  <si>
    <t>003</t>
  </si>
  <si>
    <t>Software  013 - (073 + 091 AÚ)</t>
  </si>
  <si>
    <t>004</t>
  </si>
  <si>
    <t>Oceniteľné práva  014 - (074 + 091 AÚ)</t>
  </si>
  <si>
    <t>005</t>
  </si>
  <si>
    <t>Ostatný dlhodobý nehmotný majetok (018 + 019) - (078 + 079 + 091 AÚ)</t>
  </si>
  <si>
    <t>006</t>
  </si>
  <si>
    <t>Obstaranie dlhodobého nehmotného majetku  (041) - (093)</t>
  </si>
  <si>
    <t>007</t>
  </si>
  <si>
    <t>Poskytnuté preddavky na dlhodobý nehmotný majetok  (051) - (095 AÚ)</t>
  </si>
  <si>
    <t>008</t>
  </si>
  <si>
    <t>2.</t>
  </si>
  <si>
    <t>009</t>
  </si>
  <si>
    <t>Pozemky  (031)</t>
  </si>
  <si>
    <t>010</t>
  </si>
  <si>
    <t>Umelecké diela a zbierky  (032)</t>
  </si>
  <si>
    <t>011</t>
  </si>
  <si>
    <t>Stavby  (021) - (081 + 092 AÚ)</t>
  </si>
  <si>
    <t>012</t>
  </si>
  <si>
    <t>Stroje, prístroje a zariadenia  (022) - (082 + 092 AÚ)</t>
  </si>
  <si>
    <t>013</t>
  </si>
  <si>
    <t>Dopravné prostriedky  (023) - (083 + 092 AÚ)</t>
  </si>
  <si>
    <t>014</t>
  </si>
  <si>
    <t>Pestovateľské celky trvalých porastov  (025) - (085 +092 AÚ)</t>
  </si>
  <si>
    <t>015</t>
  </si>
  <si>
    <t>Základné stádo a ťažné zvieratá  (026) - (086 + 092 AÚ)</t>
  </si>
  <si>
    <t>016</t>
  </si>
  <si>
    <t>Drobný dlhodobý hmotný majetok  (028) - (088 + 092 AÚ)</t>
  </si>
  <si>
    <t>017</t>
  </si>
  <si>
    <t>Ostatný dlhodobý hmotný majetok  (029) - (089 + 092 AÚ)</t>
  </si>
  <si>
    <t>018</t>
  </si>
  <si>
    <t>Obstaranie dlhodobého hmotného majetku  (042) - (094)</t>
  </si>
  <si>
    <t>019</t>
  </si>
  <si>
    <t>Poskytnuté preddavky na dlhodobý hmot.majetok  (052) - (095 AÚ)</t>
  </si>
  <si>
    <t>020</t>
  </si>
  <si>
    <t>3.</t>
  </si>
  <si>
    <t>021</t>
  </si>
  <si>
    <t>Podielové cenné papiere a vklady v obchodných spoločnostiach v ovládanej osobe  (061)</t>
  </si>
  <si>
    <t>022</t>
  </si>
  <si>
    <t>Podielové cenné papiere a vklady v obchodných spoločnostiach s podstatným vplyvom  (062)</t>
  </si>
  <si>
    <t>023</t>
  </si>
  <si>
    <t>Dlhové cenné papiere držané do splatnosti  (063) - (096 AÚ)</t>
  </si>
  <si>
    <t>024</t>
  </si>
  <si>
    <t>Pôžičky podnikom v skupine a ostatné pôžičky  (066 + 067) - (096 AÚ)</t>
  </si>
  <si>
    <t>025</t>
  </si>
  <si>
    <t>026</t>
  </si>
  <si>
    <t>027</t>
  </si>
  <si>
    <t>028</t>
  </si>
  <si>
    <t>029</t>
  </si>
  <si>
    <t>Materiál (112 + 119) - (191)</t>
  </si>
  <si>
    <t>030</t>
  </si>
  <si>
    <t>Nedokončená výroba a polotovary vlastnej výroby (121 + 122) - (192 + 193)</t>
  </si>
  <si>
    <t>031</t>
  </si>
  <si>
    <t>Výrobky  (123) - (194)</t>
  </si>
  <si>
    <t>032</t>
  </si>
  <si>
    <t>Zvieratá  (124) - (195)</t>
  </si>
  <si>
    <t>033</t>
  </si>
  <si>
    <t>Tovar  (132 +139) - (196)</t>
  </si>
  <si>
    <t>034</t>
  </si>
  <si>
    <t>Poskytnuté prevádzkové preddavky  (314) - (391 AÚ)</t>
  </si>
  <si>
    <t>035</t>
  </si>
  <si>
    <t>036</t>
  </si>
  <si>
    <t>037</t>
  </si>
  <si>
    <t>Pohľadávky voči účastníkom združení  (358 AÚ) - (391 AÚ)</t>
  </si>
  <si>
    <t>038</t>
  </si>
  <si>
    <t>Iné pohľadávky  (335 AÚ + 375 AÚ + 378 AÚ) - (391 AÚ)</t>
  </si>
  <si>
    <t>039</t>
  </si>
  <si>
    <t>040</t>
  </si>
  <si>
    <t>041</t>
  </si>
  <si>
    <t>042</t>
  </si>
  <si>
    <t>043</t>
  </si>
  <si>
    <t>Daňové pohľadávky  (341 až 345)</t>
  </si>
  <si>
    <t>044</t>
  </si>
  <si>
    <t>045</t>
  </si>
  <si>
    <t>046</t>
  </si>
  <si>
    <t>047</t>
  </si>
  <si>
    <t>048</t>
  </si>
  <si>
    <t>4.</t>
  </si>
  <si>
    <t>049</t>
  </si>
  <si>
    <t>Pokladnica  (211 +213)</t>
  </si>
  <si>
    <t>050</t>
  </si>
  <si>
    <t>Bankové účty  (221 +261)</t>
  </si>
  <si>
    <t>051</t>
  </si>
  <si>
    <t>052</t>
  </si>
  <si>
    <t>053</t>
  </si>
  <si>
    <t>054</t>
  </si>
  <si>
    <t>055</t>
  </si>
  <si>
    <t>056</t>
  </si>
  <si>
    <t>Náklady budúcich období  (381)</t>
  </si>
  <si>
    <t>057</t>
  </si>
  <si>
    <t>Príjmy budúcich období  (385)</t>
  </si>
  <si>
    <t>058</t>
  </si>
  <si>
    <t>059</t>
  </si>
  <si>
    <t>060</t>
  </si>
  <si>
    <t>Strana pasív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</si>
  <si>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</si>
  <si>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</si>
  <si>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</si>
  <si>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</si>
  <si>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</si>
  <si>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</si>
  <si>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</si>
  <si>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</si>
  <si>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</si>
  <si>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</si>
  <si>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</si>
  <si>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</si>
  <si>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</si>
  <si>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</si>
  <si>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</si>
  <si>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</si>
  <si>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</si>
  <si>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</si>
  <si>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</si>
  <si>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</si>
  <si>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</si>
  <si>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</si>
  <si>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</si>
  <si>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</si>
  <si>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</si>
  <si>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</si>
  <si>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</si>
  <si>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</si>
  <si>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</si>
  <si>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</si>
  <si>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</si>
  <si>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</si>
  <si>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</si>
  <si>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</si>
  <si>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</si>
  <si>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</si>
  <si>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</si>
  <si>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</si>
  <si>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</si>
  <si>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993</t>
  </si>
  <si>
    <t>Bežné účtovné obdobie</t>
  </si>
  <si>
    <t>Ostatný dlhodobý finančný majetok (069) okrem r.040</t>
  </si>
  <si>
    <t>Obstaranie dlhodobého finančného majetku  (043) - (096 AÚ)</t>
  </si>
  <si>
    <t>Poskytnuté preddavky na dlhodobý fin. majetok (053)</t>
  </si>
  <si>
    <t>Zásoby   súčet r. 031 až 036</t>
  </si>
  <si>
    <t>Pohľadávky z obchodného styku (311 AÚ až 314 AÚ) - 391 AÚ) okrem r.035</t>
  </si>
  <si>
    <t>Ostatné pohľadávky (315 AÚ -391 AÚ)</t>
  </si>
  <si>
    <t>Pohľadávky z obchodného styku  (311 AÚ až 314 AÚ) - 391 AÚ)</t>
  </si>
  <si>
    <t>Zúčtovanie so SP a zdravotnými poisťovňami (336)</t>
  </si>
  <si>
    <t>Pohľadávky z dôvodu finančných vzťahov k ŠR (346+348)</t>
  </si>
  <si>
    <t>Spojovací účet pri združení (396-391 AÚ)</t>
  </si>
  <si>
    <t>Bankové účty s dobou viazanosti dlhšou ako 1 rok (221AÚ)</t>
  </si>
  <si>
    <t>Krátkodobý finančný majetok (251+253+255+257)-291AÚ</t>
  </si>
  <si>
    <t>Obstaranie krátkodobého finančného majetku (259-291AÚ)</t>
  </si>
  <si>
    <t>A. NEOBEŽNÝ MAJETOK SPOLU              r. 002 + 009 + 021</t>
  </si>
  <si>
    <t>Dlhodobý nehmotný majetok                   r.003 až 008</t>
  </si>
  <si>
    <t>Dlhodobý hmotný majetok                        r.010 až 020</t>
  </si>
  <si>
    <t>Dlhodobý finančný majetok                       r.022 až 028</t>
  </si>
  <si>
    <t>Kontrolné číslo                                           r. 001 až 028</t>
  </si>
  <si>
    <t>B. OBEŽNÝ MAJETOK SPOLU               r.030+037+042+051</t>
  </si>
  <si>
    <t>Dlhodobé pohľadávky                              r.038 až 041</t>
  </si>
  <si>
    <t>Krátkodobé pohľadávky                          r.043 až 050</t>
  </si>
  <si>
    <t>Finančné účty                                            r.052 až 056</t>
  </si>
  <si>
    <t>C. ČASOVÉ ROZLÍŠENIE SPOLU                   r. 058 a r. 059</t>
  </si>
  <si>
    <t xml:space="preserve"> MAJETOK SPOLU                                       r.001 + 029 +057</t>
  </si>
  <si>
    <t xml:space="preserve"> Kontrolné číslo                                              r. 029 až 060</t>
  </si>
  <si>
    <t>Základné imanie                                                                  (411)</t>
  </si>
  <si>
    <t>Peňažné fondy tvorené podľa osobitného predpisu          (412)</t>
  </si>
  <si>
    <t>Oceňovacie rozdiely z precenenia majetku a záväzkov    (414)</t>
  </si>
  <si>
    <t>Fond reprodukcie                                                                (413)</t>
  </si>
  <si>
    <t>Oceňovacie rozdiely z precenenia kapitálových účastín   (415)</t>
  </si>
  <si>
    <t>Rezervný fond                                                                   (421)</t>
  </si>
  <si>
    <t>Fondy tvorené zo zisku                                                     (423)</t>
  </si>
  <si>
    <t>Ostatné fondy                                                                   (427)</t>
  </si>
  <si>
    <t>Nevysporiadaný výsledok hospodárenia minulých rokov (+,- 428)</t>
  </si>
  <si>
    <t>B. Cudzie zdroje                                         r.075+079+087+097</t>
  </si>
  <si>
    <t>Rezervy                                                               r.076 až 078</t>
  </si>
  <si>
    <t>Rezervy zákonné                                                          (451AÚ)</t>
  </si>
  <si>
    <t>Ostatné rezervy                                                            (459AÚ)</t>
  </si>
  <si>
    <t>Krátkodobé  rezervy                                (323+451AÚ+459AÚ)</t>
  </si>
  <si>
    <t>100</t>
  </si>
  <si>
    <t>101</t>
  </si>
  <si>
    <t>102</t>
  </si>
  <si>
    <t>103</t>
  </si>
  <si>
    <t>104</t>
  </si>
  <si>
    <t>Dlhodobé  záväzky                                           r.080 až 086</t>
  </si>
  <si>
    <t>Záväzky zo sociálneho fondu                                           (472)</t>
  </si>
  <si>
    <t>Vydané dlhopisy                                                               (473)</t>
  </si>
  <si>
    <t>Záväzky z nájmu                                                         (474 AÚ)</t>
  </si>
  <si>
    <t>Dlhodobé prijaté preddavky                                               (475)</t>
  </si>
  <si>
    <t xml:space="preserve">Dlhodobé nevyfakturované dodávky                                (476) </t>
  </si>
  <si>
    <t>Dlhodobé zmenky na úhradu                                            (478)</t>
  </si>
  <si>
    <t>Ostatné dlhodobé záväzky                          (373 AÚ+ 479 AÚ)</t>
  </si>
  <si>
    <t>Krátkodobé záväzky                                          r.088 až 096</t>
  </si>
  <si>
    <t>Záväzky z obchodného styku              (321 až 326) okrem 323</t>
  </si>
  <si>
    <t>Daňové záväzky                                                    (341 až 345)</t>
  </si>
  <si>
    <t>Zúčtovania so SP a zdravotnými poisťovňami                   (336)</t>
  </si>
  <si>
    <t>Záväzky voči zamestnancom                                    (331 +333)</t>
  </si>
  <si>
    <t>Záväzky z dôvodu finančných vzťahov k štátnemu rozpočtu a rozpočtom územnej j samosprávy                             (346 +348)</t>
  </si>
  <si>
    <t>A. VLASTNÉ ZDROJE KRYTIA MAJETKU SPOLU                             .                                                                       r.062+068+072+073</t>
  </si>
  <si>
    <t>Záväzky z upísaných nesplatených cenných papierov a vkladov  .                                                                                           (367)</t>
  </si>
  <si>
    <t>Záväzky voči účastníkom združení                                    (368)</t>
  </si>
  <si>
    <t>Spojovací účet pri združení                                                (396)</t>
  </si>
  <si>
    <t>Ostatné záväzky                 (379 + 373 AÚ +474 AÚ + 479 AÚ)</t>
  </si>
  <si>
    <t>Bankové výpomoci a pôžičky                           r.098 až 100</t>
  </si>
  <si>
    <t>Dlhodobé bankové úvery                                              (461 AÚ)</t>
  </si>
  <si>
    <t>Bežné bankové úvery                              (231 + 232 + 461 AÚ)</t>
  </si>
  <si>
    <t>Prijaté krátkodobé finančné výpomoci                      (241 + 249)</t>
  </si>
  <si>
    <t>C. ČASOVÉ ROZLÍŠENIE SPOLU                                r. 102 + 103</t>
  </si>
  <si>
    <t>Výdavky budúcich období                                                 (383)</t>
  </si>
  <si>
    <t>Výnosy budúcich období                                                   (384)</t>
  </si>
  <si>
    <t>VLASTNÉ ZDROJE A CUDZIE ZDROJE SPOLU    r.061+074+101</t>
  </si>
  <si>
    <t>Kontrolné číslo                                                        r.061 až 104</t>
  </si>
  <si>
    <t>Imanie a peňažné fondy                                  r.063 až 067</t>
  </si>
  <si>
    <t>Fondy tvorené zo zisku                                  r.069 až 071</t>
  </si>
  <si>
    <t>Výsledok hospodárenia za účtovné obdobie r. 060-(r.062+068+072+074+101)</t>
  </si>
  <si>
    <r>
      <t>Ing. Anna Klepáčová</t>
    </r>
    <r>
      <rPr>
        <i/>
        <sz val="10"/>
        <rFont val="Arial"/>
        <family val="2"/>
      </rPr>
      <t xml:space="preserve"> </t>
    </r>
  </si>
  <si>
    <t xml:space="preserve">Ing. Anna Klepáčová </t>
  </si>
  <si>
    <t>( v EUR)</t>
  </si>
  <si>
    <t xml:space="preserve">Zostavený dňa: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</si>
</sst>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#,##0.0"/>
    <numFmt numFmtId="174" formatCode="#,##0.0_ ;\-#,##0.0\ "/>
    <numFmt numFmtId="175" formatCode="#,##0.00_ ;\-#,##0.00\ "/>
  </numFmts>
  <fonts count="42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2" fontId="3" fillId="0" borderId="0" xfId="0" applyNumberFormat="1" applyFont="1" applyAlignment="1" applyProtection="1">
      <alignment/>
      <protection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3" fillId="0" borderId="10" xfId="33" applyNumberFormat="1" applyFont="1" applyBorder="1" applyAlignment="1" applyProtection="1">
      <alignment/>
      <protection locked="0"/>
    </xf>
    <xf numFmtId="3" fontId="3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3" fontId="6" fillId="33" borderId="10" xfId="33" applyNumberFormat="1" applyFont="1" applyFill="1" applyBorder="1" applyAlignment="1">
      <alignment/>
    </xf>
    <xf numFmtId="0" fontId="2" fillId="0" borderId="19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horizontal="center" wrapText="1"/>
    </xf>
    <xf numFmtId="3" fontId="6" fillId="0" borderId="10" xfId="33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169" fontId="6" fillId="0" borderId="10" xfId="33" applyNumberFormat="1" applyFont="1" applyBorder="1" applyAlignment="1">
      <alignment/>
    </xf>
    <xf numFmtId="0" fontId="5" fillId="0" borderId="16" xfId="0" applyFont="1" applyBorder="1" applyAlignment="1">
      <alignment wrapText="1"/>
    </xf>
    <xf numFmtId="169" fontId="3" fillId="0" borderId="10" xfId="33" applyNumberFormat="1" applyFont="1" applyBorder="1" applyAlignment="1" applyProtection="1">
      <alignment/>
      <protection locked="0"/>
    </xf>
    <xf numFmtId="3" fontId="0" fillId="0" borderId="10" xfId="33" applyNumberFormat="1" applyFont="1" applyBorder="1" applyAlignment="1">
      <alignment horizontal="right"/>
    </xf>
    <xf numFmtId="3" fontId="0" fillId="0" borderId="10" xfId="33" applyNumberFormat="1" applyFont="1" applyBorder="1" applyAlignment="1" applyProtection="1">
      <alignment/>
      <protection locked="0"/>
    </xf>
    <xf numFmtId="169" fontId="6" fillId="0" borderId="10" xfId="33" applyNumberFormat="1" applyFont="1" applyBorder="1" applyAlignment="1" applyProtection="1">
      <alignment/>
      <protection locked="0"/>
    </xf>
    <xf numFmtId="3" fontId="0" fillId="0" borderId="10" xfId="33" applyNumberFormat="1" applyFont="1" applyBorder="1" applyAlignment="1">
      <alignment horizontal="right" vertical="center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3" fontId="4" fillId="33" borderId="10" xfId="33" applyNumberFormat="1" applyFont="1" applyFill="1" applyBorder="1" applyAlignment="1">
      <alignment horizontal="right"/>
    </xf>
    <xf numFmtId="3" fontId="4" fillId="33" borderId="10" xfId="33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69" fontId="6" fillId="33" borderId="10" xfId="33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>
      <alignment horizontal="center"/>
    </xf>
    <xf numFmtId="169" fontId="6" fillId="0" borderId="10" xfId="33" applyNumberFormat="1" applyFont="1" applyFill="1" applyBorder="1" applyAlignment="1" applyProtection="1">
      <alignment/>
      <protection locked="0"/>
    </xf>
    <xf numFmtId="3" fontId="4" fillId="0" borderId="10" xfId="33" applyNumberFormat="1" applyFont="1" applyFill="1" applyBorder="1" applyAlignment="1">
      <alignment horizontal="right" vertical="center"/>
    </xf>
    <xf numFmtId="3" fontId="4" fillId="0" borderId="10" xfId="33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" fillId="0" borderId="10" xfId="33" applyNumberFormat="1" applyFont="1" applyFill="1" applyBorder="1" applyAlignment="1">
      <alignment horizontal="center"/>
    </xf>
    <xf numFmtId="3" fontId="4" fillId="0" borderId="10" xfId="33" applyNumberFormat="1" applyFont="1" applyFill="1" applyBorder="1" applyAlignment="1">
      <alignment horizontal="right"/>
    </xf>
    <xf numFmtId="3" fontId="0" fillId="0" borderId="10" xfId="33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169" fontId="6" fillId="34" borderId="10" xfId="33" applyNumberFormat="1" applyFont="1" applyFill="1" applyBorder="1" applyAlignment="1">
      <alignment/>
    </xf>
    <xf numFmtId="169" fontId="6" fillId="34" borderId="10" xfId="33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>
      <alignment horizontal="center"/>
    </xf>
    <xf numFmtId="169" fontId="3" fillId="34" borderId="10" xfId="33" applyNumberFormat="1" applyFont="1" applyFill="1" applyBorder="1" applyAlignment="1">
      <alignment/>
    </xf>
    <xf numFmtId="169" fontId="3" fillId="0" borderId="10" xfId="33" applyNumberFormat="1" applyFont="1" applyBorder="1" applyAlignment="1" applyProtection="1">
      <alignment/>
      <protection locked="0"/>
    </xf>
    <xf numFmtId="169" fontId="3" fillId="34" borderId="10" xfId="33" applyNumberFormat="1" applyFont="1" applyFill="1" applyBorder="1" applyAlignment="1">
      <alignment/>
    </xf>
    <xf numFmtId="169" fontId="3" fillId="33" borderId="10" xfId="33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169" fontId="3" fillId="35" borderId="10" xfId="33" applyNumberFormat="1" applyFont="1" applyFill="1" applyBorder="1" applyAlignment="1">
      <alignment/>
    </xf>
    <xf numFmtId="3" fontId="4" fillId="35" borderId="10" xfId="33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3" fontId="6" fillId="34" borderId="10" xfId="33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3" fontId="0" fillId="0" borderId="10" xfId="33" applyNumberFormat="1" applyFont="1" applyFill="1" applyBorder="1" applyAlignment="1">
      <alignment/>
    </xf>
    <xf numFmtId="3" fontId="3" fillId="36" borderId="10" xfId="33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6" fillId="35" borderId="10" xfId="33" applyNumberFormat="1" applyFont="1" applyFill="1" applyBorder="1" applyAlignment="1" quotePrefix="1">
      <alignment/>
    </xf>
    <xf numFmtId="3" fontId="4" fillId="34" borderId="10" xfId="33" applyNumberFormat="1" applyFont="1" applyFill="1" applyBorder="1" applyAlignment="1">
      <alignment horizontal="right"/>
    </xf>
    <xf numFmtId="3" fontId="0" fillId="0" borderId="10" xfId="3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172" fontId="6" fillId="33" borderId="10" xfId="33" applyNumberFormat="1" applyFont="1" applyFill="1" applyBorder="1" applyAlignment="1" applyProtection="1">
      <alignment/>
      <protection/>
    </xf>
    <xf numFmtId="172" fontId="6" fillId="34" borderId="10" xfId="33" applyNumberFormat="1" applyFont="1" applyFill="1" applyBorder="1" applyAlignment="1" applyProtection="1">
      <alignment/>
      <protection/>
    </xf>
    <xf numFmtId="172" fontId="3" fillId="0" borderId="10" xfId="33" applyNumberFormat="1" applyFont="1" applyBorder="1" applyAlignment="1" applyProtection="1">
      <alignment/>
      <protection locked="0"/>
    </xf>
    <xf numFmtId="172" fontId="3" fillId="0" borderId="10" xfId="33" applyNumberFormat="1" applyFont="1" applyBorder="1" applyAlignment="1" applyProtection="1">
      <alignment/>
      <protection/>
    </xf>
    <xf numFmtId="172" fontId="3" fillId="36" borderId="10" xfId="3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14" fontId="0" fillId="0" borderId="21" xfId="0" applyNumberForma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12" xfId="0" applyBorder="1" applyAlignment="1">
      <alignment vertical="justify"/>
    </xf>
    <xf numFmtId="14" fontId="0" fillId="0" borderId="11" xfId="0" applyNumberForma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5" fillId="35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" fillId="33" borderId="20" xfId="0" applyFont="1" applyFill="1" applyBorder="1" applyAlignment="1">
      <alignment vertical="distributed"/>
    </xf>
    <xf numFmtId="0" fontId="0" fillId="0" borderId="17" xfId="0" applyBorder="1" applyAlignment="1">
      <alignment vertical="distributed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34">
      <selection activeCell="B46" sqref="B46:H46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134" t="s">
        <v>0</v>
      </c>
      <c r="Z1" s="135"/>
      <c r="AA1" s="135"/>
      <c r="AB1" s="135"/>
      <c r="AC1" s="135"/>
      <c r="AD1" s="135"/>
      <c r="AE1" s="135"/>
      <c r="AF1" s="136"/>
    </row>
    <row r="4" ht="21.75" customHeight="1"/>
    <row r="5" spans="2:31" ht="24" customHeight="1">
      <c r="B5" s="137" t="s">
        <v>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7" spans="14:20" ht="12.75">
      <c r="N7" t="s">
        <v>2</v>
      </c>
      <c r="O7" s="138">
        <v>41274</v>
      </c>
      <c r="P7" s="139"/>
      <c r="Q7" s="139"/>
      <c r="R7" s="139"/>
      <c r="S7" s="139"/>
      <c r="T7" s="139"/>
    </row>
    <row r="8" ht="12.75">
      <c r="N8" t="s">
        <v>3</v>
      </c>
    </row>
    <row r="9" spans="14:19" ht="12.75">
      <c r="N9" s="139" t="s">
        <v>285</v>
      </c>
      <c r="O9" s="139"/>
      <c r="P9" s="139"/>
      <c r="Q9" s="139"/>
      <c r="R9" s="139"/>
      <c r="S9" s="139"/>
    </row>
    <row r="13" spans="3:31" ht="12.75">
      <c r="C13" s="132" t="s">
        <v>4</v>
      </c>
      <c r="D13" s="132"/>
      <c r="E13" s="132"/>
      <c r="F13" s="132"/>
      <c r="G13" s="132"/>
      <c r="H13" s="132"/>
      <c r="I13" s="132"/>
      <c r="J13" s="132"/>
      <c r="K13" s="120" t="s">
        <v>6</v>
      </c>
      <c r="L13" s="120"/>
      <c r="N13" s="120" t="s">
        <v>7</v>
      </c>
      <c r="O13" s="120"/>
      <c r="P13" s="120"/>
      <c r="Q13" s="120"/>
      <c r="Y13" s="120" t="s">
        <v>6</v>
      </c>
      <c r="Z13" s="120"/>
      <c r="AB13" s="116" t="s">
        <v>7</v>
      </c>
      <c r="AC13" s="116"/>
      <c r="AD13" s="116"/>
      <c r="AE13" s="116"/>
    </row>
    <row r="14" spans="3:31" ht="12.75">
      <c r="C14" s="132" t="s">
        <v>5</v>
      </c>
      <c r="D14" s="132"/>
      <c r="E14" s="132"/>
      <c r="F14" s="132"/>
      <c r="G14" s="132"/>
      <c r="K14" s="11">
        <v>0</v>
      </c>
      <c r="L14" s="11">
        <v>1</v>
      </c>
      <c r="M14" s="1"/>
      <c r="N14" s="11">
        <v>2</v>
      </c>
      <c r="O14" s="11">
        <v>0</v>
      </c>
      <c r="P14" s="11">
        <v>1</v>
      </c>
      <c r="Q14" s="11">
        <v>2</v>
      </c>
      <c r="R14" s="1"/>
      <c r="S14" s="1"/>
      <c r="T14" s="1"/>
      <c r="U14" s="1"/>
      <c r="V14" s="13" t="s">
        <v>11</v>
      </c>
      <c r="W14" s="1"/>
      <c r="X14" s="1"/>
      <c r="Y14" s="11">
        <v>1</v>
      </c>
      <c r="Z14" s="11">
        <v>2</v>
      </c>
      <c r="AA14" s="1"/>
      <c r="AB14" s="11">
        <v>2</v>
      </c>
      <c r="AC14" s="11">
        <v>0</v>
      </c>
      <c r="AD14" s="11">
        <v>1</v>
      </c>
      <c r="AE14" s="11">
        <v>2</v>
      </c>
    </row>
    <row r="17" spans="3:31" ht="12.75">
      <c r="C17" s="132" t="s">
        <v>8</v>
      </c>
      <c r="D17" s="132"/>
      <c r="E17" s="132"/>
      <c r="F17" s="132"/>
      <c r="G17" s="132"/>
      <c r="H17" s="132"/>
      <c r="I17" s="132"/>
      <c r="K17" s="120" t="s">
        <v>6</v>
      </c>
      <c r="L17" s="120"/>
      <c r="N17" s="120" t="s">
        <v>7</v>
      </c>
      <c r="O17" s="120"/>
      <c r="P17" s="120"/>
      <c r="Q17" s="120"/>
      <c r="V17" s="4"/>
      <c r="Y17" s="116"/>
      <c r="Z17" s="116"/>
      <c r="AB17" s="116"/>
      <c r="AC17" s="116"/>
      <c r="AD17" s="116"/>
      <c r="AE17" s="116"/>
    </row>
    <row r="18" spans="3:31" ht="12.75">
      <c r="C18" s="132" t="s">
        <v>9</v>
      </c>
      <c r="D18" s="132"/>
      <c r="E18" s="132"/>
      <c r="F18" s="132"/>
      <c r="G18" s="132"/>
      <c r="H18" s="132"/>
      <c r="I18" s="132"/>
      <c r="K18" s="11">
        <v>0</v>
      </c>
      <c r="L18" s="11">
        <v>1</v>
      </c>
      <c r="M18" s="1"/>
      <c r="N18" s="11">
        <v>2</v>
      </c>
      <c r="O18" s="11">
        <v>0</v>
      </c>
      <c r="P18" s="11">
        <v>1</v>
      </c>
      <c r="Q18" s="11">
        <v>1</v>
      </c>
      <c r="R18" s="1"/>
      <c r="S18" s="1"/>
      <c r="T18" s="1"/>
      <c r="U18" s="1"/>
      <c r="V18" s="13" t="s">
        <v>11</v>
      </c>
      <c r="W18" s="1"/>
      <c r="X18" s="1"/>
      <c r="Y18" s="11">
        <v>1</v>
      </c>
      <c r="Z18" s="11">
        <v>2</v>
      </c>
      <c r="AA18" s="1"/>
      <c r="AB18" s="11">
        <v>2</v>
      </c>
      <c r="AC18" s="11">
        <v>0</v>
      </c>
      <c r="AD18" s="11">
        <v>1</v>
      </c>
      <c r="AE18" s="11">
        <v>1</v>
      </c>
    </row>
    <row r="19" spans="3:9" ht="12.75">
      <c r="C19" s="132" t="s">
        <v>10</v>
      </c>
      <c r="D19" s="132"/>
      <c r="E19" s="132"/>
      <c r="F19" s="132"/>
      <c r="G19" s="132"/>
      <c r="H19" s="132"/>
      <c r="I19" s="132"/>
    </row>
    <row r="22" spans="2:4" ht="12.75">
      <c r="B22" s="116" t="s">
        <v>12</v>
      </c>
      <c r="C22" s="116"/>
      <c r="D22" s="116"/>
    </row>
    <row r="24" spans="2:10" ht="12.75">
      <c r="B24" s="11">
        <v>3</v>
      </c>
      <c r="C24" s="11">
        <v>1</v>
      </c>
      <c r="D24" s="11">
        <v>8</v>
      </c>
      <c r="E24" s="11">
        <v>2</v>
      </c>
      <c r="F24" s="11">
        <v>5</v>
      </c>
      <c r="G24" s="11">
        <v>2</v>
      </c>
      <c r="H24" s="11">
        <v>4</v>
      </c>
      <c r="I24" s="11">
        <v>9</v>
      </c>
      <c r="J24" s="1"/>
    </row>
    <row r="26" spans="2:9" ht="12.75">
      <c r="B26" s="132" t="s">
        <v>13</v>
      </c>
      <c r="C26" s="132"/>
      <c r="D26" s="132"/>
      <c r="E26" s="132"/>
      <c r="F26" s="132"/>
      <c r="G26" s="132"/>
      <c r="H26" s="132"/>
      <c r="I26" s="132"/>
    </row>
    <row r="27" spans="2:31" ht="12.75">
      <c r="B27" s="12" t="s">
        <v>30</v>
      </c>
      <c r="C27" s="12" t="s">
        <v>31</v>
      </c>
      <c r="D27" s="12" t="s">
        <v>32</v>
      </c>
      <c r="E27" s="12" t="s">
        <v>33</v>
      </c>
      <c r="F27" s="12" t="s">
        <v>34</v>
      </c>
      <c r="G27" s="12" t="s">
        <v>35</v>
      </c>
      <c r="H27" s="12" t="s">
        <v>36</v>
      </c>
      <c r="I27" s="12" t="s">
        <v>39</v>
      </c>
      <c r="J27" s="12"/>
      <c r="K27" s="12" t="s">
        <v>37</v>
      </c>
      <c r="L27" s="12" t="s">
        <v>32</v>
      </c>
      <c r="M27" s="12" t="s">
        <v>38</v>
      </c>
      <c r="N27" s="12" t="s">
        <v>34</v>
      </c>
      <c r="O27" s="12" t="s">
        <v>40</v>
      </c>
      <c r="P27" s="12" t="s">
        <v>31</v>
      </c>
      <c r="Q27" s="12" t="s">
        <v>41</v>
      </c>
      <c r="R27" s="12" t="s">
        <v>38</v>
      </c>
      <c r="S27" s="12" t="s">
        <v>30</v>
      </c>
      <c r="T27" s="12" t="s">
        <v>33</v>
      </c>
      <c r="U27" s="12"/>
      <c r="V27" s="12" t="s">
        <v>34</v>
      </c>
      <c r="W27" s="12"/>
      <c r="X27" s="12" t="s">
        <v>30</v>
      </c>
      <c r="Y27" s="12" t="s">
        <v>31</v>
      </c>
      <c r="Z27" s="12" t="s">
        <v>32</v>
      </c>
      <c r="AA27" s="12" t="s">
        <v>33</v>
      </c>
      <c r="AB27" s="12" t="s">
        <v>34</v>
      </c>
      <c r="AC27" s="12" t="s">
        <v>40</v>
      </c>
      <c r="AD27" s="12"/>
      <c r="AE27" s="11"/>
    </row>
    <row r="28" spans="2:3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30" spans="2:9" ht="12.75">
      <c r="B30" s="132" t="s">
        <v>14</v>
      </c>
      <c r="C30" s="132"/>
      <c r="D30" s="132"/>
      <c r="E30" s="132"/>
      <c r="F30" s="132"/>
      <c r="G30" s="132"/>
      <c r="H30" s="132"/>
      <c r="I30" s="132"/>
    </row>
    <row r="31" spans="2:9" ht="12.75">
      <c r="B31" s="132" t="s">
        <v>15</v>
      </c>
      <c r="C31" s="132"/>
      <c r="D31" s="132"/>
      <c r="E31" s="132"/>
      <c r="F31" s="132"/>
      <c r="G31" s="132"/>
      <c r="H31" s="132"/>
      <c r="I31" s="132"/>
    </row>
    <row r="32" spans="2:31" ht="12.75">
      <c r="B32" s="11" t="s">
        <v>42</v>
      </c>
      <c r="C32" s="11" t="s">
        <v>43</v>
      </c>
      <c r="D32" s="11" t="s">
        <v>44</v>
      </c>
      <c r="E32" s="11" t="s">
        <v>45</v>
      </c>
      <c r="F32" s="11" t="s">
        <v>43</v>
      </c>
      <c r="G32" s="11" t="s">
        <v>46</v>
      </c>
      <c r="H32" s="11" t="s">
        <v>43</v>
      </c>
      <c r="I32" s="11" t="s">
        <v>47</v>
      </c>
      <c r="J32" s="11" t="s">
        <v>43</v>
      </c>
      <c r="K32" s="11" t="s">
        <v>48</v>
      </c>
      <c r="L32" s="11" t="s">
        <v>45</v>
      </c>
      <c r="M32" s="11" t="s">
        <v>49</v>
      </c>
      <c r="N32" s="11"/>
      <c r="O32" s="11">
        <v>2</v>
      </c>
      <c r="P32" s="11">
        <v>3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"/>
      <c r="AD32" s="2"/>
      <c r="AE32" s="2"/>
    </row>
    <row r="34" spans="2:15" ht="12.75">
      <c r="B34" s="132" t="s">
        <v>16</v>
      </c>
      <c r="C34" s="132"/>
      <c r="D34" s="132"/>
      <c r="I34" s="133" t="s">
        <v>17</v>
      </c>
      <c r="J34" s="133"/>
      <c r="K34" s="133"/>
      <c r="L34" s="133"/>
      <c r="M34" s="133"/>
      <c r="N34" s="133"/>
      <c r="O34" s="133"/>
    </row>
    <row r="35" spans="2:31" ht="12.75">
      <c r="B35" s="11">
        <v>9</v>
      </c>
      <c r="C35" s="11">
        <v>1</v>
      </c>
      <c r="D35" s="11">
        <v>8</v>
      </c>
      <c r="E35" s="11">
        <v>4</v>
      </c>
      <c r="F35" s="11">
        <v>3</v>
      </c>
      <c r="G35" s="1"/>
      <c r="H35" s="1"/>
      <c r="I35" s="11" t="s">
        <v>30</v>
      </c>
      <c r="J35" s="11" t="s">
        <v>44</v>
      </c>
      <c r="K35" s="11" t="s">
        <v>45</v>
      </c>
      <c r="L35" s="11" t="s">
        <v>50</v>
      </c>
      <c r="M35" s="11" t="s">
        <v>51</v>
      </c>
      <c r="N35" s="11" t="s">
        <v>50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7" spans="2:27" ht="12.75">
      <c r="B37" s="118" t="s">
        <v>18</v>
      </c>
      <c r="C37" s="118"/>
      <c r="D37" s="118"/>
      <c r="E37" s="118"/>
      <c r="F37" s="118"/>
      <c r="G37" s="118"/>
      <c r="H37" s="119"/>
      <c r="I37" s="3"/>
      <c r="K37" s="118" t="s">
        <v>19</v>
      </c>
      <c r="L37" s="118"/>
      <c r="M37" s="118"/>
      <c r="N37" s="118"/>
      <c r="O37" s="118"/>
      <c r="P37" s="118"/>
      <c r="V37" s="118" t="s">
        <v>20</v>
      </c>
      <c r="W37" s="118"/>
      <c r="X37" s="118"/>
      <c r="Y37" s="118"/>
      <c r="Z37" s="118"/>
      <c r="AA37" s="118"/>
    </row>
    <row r="38" spans="2:29" ht="12.75">
      <c r="B38" s="11">
        <v>0</v>
      </c>
      <c r="C38" s="11">
        <v>3</v>
      </c>
      <c r="D38" s="11">
        <v>3</v>
      </c>
      <c r="E38" s="11"/>
      <c r="F38" s="11"/>
      <c r="G38" s="11"/>
      <c r="H38" s="11"/>
      <c r="I38" s="1"/>
      <c r="J38" s="1"/>
      <c r="K38" s="11">
        <v>5</v>
      </c>
      <c r="L38" s="11">
        <v>9</v>
      </c>
      <c r="M38" s="11">
        <v>3</v>
      </c>
      <c r="N38" s="11">
        <v>9</v>
      </c>
      <c r="O38" s="11">
        <v>3</v>
      </c>
      <c r="P38" s="11">
        <v>3</v>
      </c>
      <c r="Q38" s="11">
        <v>5</v>
      </c>
      <c r="R38" s="11"/>
      <c r="S38" s="1"/>
      <c r="T38" s="1"/>
      <c r="U38" s="1"/>
      <c r="V38" s="11">
        <v>5</v>
      </c>
      <c r="W38" s="11">
        <v>9</v>
      </c>
      <c r="X38" s="11">
        <v>3</v>
      </c>
      <c r="Y38" s="11">
        <v>9</v>
      </c>
      <c r="Z38" s="11">
        <v>3</v>
      </c>
      <c r="AA38" s="11">
        <v>0</v>
      </c>
      <c r="AB38" s="11">
        <v>0</v>
      </c>
      <c r="AC38" s="2"/>
    </row>
    <row r="40" spans="2:8" ht="12.75">
      <c r="B40" s="120" t="s">
        <v>21</v>
      </c>
      <c r="C40" s="120"/>
      <c r="D40" s="120"/>
      <c r="E40" s="120"/>
      <c r="F40" s="120"/>
      <c r="G40" s="120"/>
      <c r="H40" s="120"/>
    </row>
    <row r="41" spans="2:31" ht="12.75">
      <c r="B41" s="11" t="s">
        <v>50</v>
      </c>
      <c r="C41" s="11" t="s">
        <v>2</v>
      </c>
      <c r="D41" s="11" t="s">
        <v>52</v>
      </c>
      <c r="E41" s="11" t="s">
        <v>53</v>
      </c>
      <c r="F41" s="11" t="s">
        <v>46</v>
      </c>
      <c r="G41" s="11" t="s">
        <v>50</v>
      </c>
      <c r="H41" s="11" t="s">
        <v>54</v>
      </c>
      <c r="I41" s="11" t="s">
        <v>55</v>
      </c>
      <c r="J41" s="11" t="s">
        <v>47</v>
      </c>
      <c r="K41" s="11" t="s">
        <v>44</v>
      </c>
      <c r="L41" s="11" t="s">
        <v>56</v>
      </c>
      <c r="M41" s="11" t="s">
        <v>45</v>
      </c>
      <c r="N41" s="11" t="s">
        <v>57</v>
      </c>
      <c r="O41" s="11" t="s">
        <v>58</v>
      </c>
      <c r="P41" s="11" t="s">
        <v>59</v>
      </c>
      <c r="Q41" s="11" t="s">
        <v>2</v>
      </c>
      <c r="R41" s="11"/>
      <c r="S41" s="11"/>
      <c r="T41" s="11"/>
      <c r="U41" s="11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4" spans="2:32" ht="12.75" customHeight="1">
      <c r="B44" s="121" t="s">
        <v>286</v>
      </c>
      <c r="C44" s="122"/>
      <c r="D44" s="122"/>
      <c r="E44" s="122"/>
      <c r="F44" s="122"/>
      <c r="G44" s="122"/>
      <c r="H44" s="123"/>
      <c r="I44" s="111" t="s">
        <v>22</v>
      </c>
      <c r="J44" s="112"/>
      <c r="K44" s="112"/>
      <c r="L44" s="112"/>
      <c r="M44" s="112"/>
      <c r="N44" s="112"/>
      <c r="O44" s="112"/>
      <c r="P44" s="113"/>
      <c r="Q44" s="130" t="s">
        <v>22</v>
      </c>
      <c r="R44" s="131"/>
      <c r="S44" s="131"/>
      <c r="T44" s="131"/>
      <c r="U44" s="131"/>
      <c r="V44" s="131"/>
      <c r="W44" s="131"/>
      <c r="X44" s="131"/>
      <c r="Y44" s="111" t="s">
        <v>27</v>
      </c>
      <c r="Z44" s="112"/>
      <c r="AA44" s="112"/>
      <c r="AB44" s="112"/>
      <c r="AC44" s="112"/>
      <c r="AD44" s="112"/>
      <c r="AE44" s="112"/>
      <c r="AF44" s="113"/>
    </row>
    <row r="45" spans="2:32" ht="12.75">
      <c r="B45" s="124"/>
      <c r="C45" s="125"/>
      <c r="D45" s="125"/>
      <c r="E45" s="125"/>
      <c r="F45" s="125"/>
      <c r="G45" s="125"/>
      <c r="H45" s="126"/>
      <c r="I45" s="109" t="s">
        <v>23</v>
      </c>
      <c r="J45" s="110"/>
      <c r="K45" s="110"/>
      <c r="L45" s="110"/>
      <c r="M45" s="110"/>
      <c r="N45" s="110"/>
      <c r="O45" s="110"/>
      <c r="P45" s="114"/>
      <c r="Q45" s="109" t="s">
        <v>25</v>
      </c>
      <c r="R45" s="110"/>
      <c r="S45" s="110"/>
      <c r="T45" s="110"/>
      <c r="U45" s="110"/>
      <c r="V45" s="110"/>
      <c r="W45" s="110"/>
      <c r="X45" s="110"/>
      <c r="Y45" s="109" t="s">
        <v>28</v>
      </c>
      <c r="Z45" s="110"/>
      <c r="AA45" s="110"/>
      <c r="AB45" s="110"/>
      <c r="AC45" s="110"/>
      <c r="AD45" s="110"/>
      <c r="AE45" s="110"/>
      <c r="AF45" s="114"/>
    </row>
    <row r="46" spans="2:32" ht="12.75">
      <c r="B46" s="127">
        <v>41348</v>
      </c>
      <c r="C46" s="128"/>
      <c r="D46" s="128"/>
      <c r="E46" s="128"/>
      <c r="F46" s="128"/>
      <c r="G46" s="128"/>
      <c r="H46" s="129"/>
      <c r="I46" s="109" t="s">
        <v>24</v>
      </c>
      <c r="J46" s="110"/>
      <c r="K46" s="110"/>
      <c r="L46" s="110"/>
      <c r="M46" s="110"/>
      <c r="N46" s="110"/>
      <c r="O46" s="110"/>
      <c r="P46" s="114"/>
      <c r="Q46" s="109" t="s">
        <v>26</v>
      </c>
      <c r="R46" s="110"/>
      <c r="S46" s="110"/>
      <c r="T46" s="110"/>
      <c r="U46" s="110"/>
      <c r="V46" s="110"/>
      <c r="W46" s="110"/>
      <c r="X46" s="110"/>
      <c r="Y46" s="109" t="s">
        <v>29</v>
      </c>
      <c r="Z46" s="110"/>
      <c r="AA46" s="110"/>
      <c r="AB46" s="110"/>
      <c r="AC46" s="110"/>
      <c r="AD46" s="110"/>
      <c r="AE46" s="110"/>
      <c r="AF46" s="114"/>
    </row>
    <row r="47" spans="2:32" ht="12.75">
      <c r="B47" s="100"/>
      <c r="C47" s="101"/>
      <c r="D47" s="101"/>
      <c r="E47" s="101"/>
      <c r="F47" s="101"/>
      <c r="G47" s="101"/>
      <c r="H47" s="101"/>
      <c r="I47" s="107" t="s">
        <v>283</v>
      </c>
      <c r="J47" s="108"/>
      <c r="K47" s="108"/>
      <c r="L47" s="108"/>
      <c r="M47" s="108"/>
      <c r="N47" s="108"/>
      <c r="O47" s="108"/>
      <c r="P47" s="7"/>
      <c r="Q47" s="115" t="s">
        <v>284</v>
      </c>
      <c r="R47" s="116"/>
      <c r="S47" s="116"/>
      <c r="T47" s="116"/>
      <c r="U47" s="116"/>
      <c r="V47" s="116"/>
      <c r="W47" s="116"/>
      <c r="X47" s="117"/>
      <c r="Y47" s="5"/>
      <c r="Z47" s="6"/>
      <c r="AA47" s="6"/>
      <c r="AB47" s="6"/>
      <c r="AC47" s="6"/>
      <c r="AD47" s="6"/>
      <c r="AE47" s="6"/>
      <c r="AF47" s="7"/>
    </row>
    <row r="48" spans="2:32" ht="12.75">
      <c r="B48" s="100"/>
      <c r="C48" s="101"/>
      <c r="D48" s="101"/>
      <c r="E48" s="101"/>
      <c r="F48" s="101"/>
      <c r="G48" s="101"/>
      <c r="H48" s="101"/>
      <c r="I48" s="5"/>
      <c r="J48" s="6"/>
      <c r="K48" s="6"/>
      <c r="L48" s="6"/>
      <c r="M48" s="6"/>
      <c r="N48" s="6"/>
      <c r="O48" s="6"/>
      <c r="P48" s="7"/>
      <c r="Q48" s="5"/>
      <c r="R48" s="6"/>
      <c r="S48" s="6"/>
      <c r="T48" s="6"/>
      <c r="U48" s="6"/>
      <c r="V48" s="6"/>
      <c r="W48" s="6"/>
      <c r="X48" s="6"/>
      <c r="Y48" s="5"/>
      <c r="Z48" s="6"/>
      <c r="AA48" s="6"/>
      <c r="AB48" s="6"/>
      <c r="AC48" s="6"/>
      <c r="AD48" s="6"/>
      <c r="AE48" s="6"/>
      <c r="AF48" s="7"/>
    </row>
    <row r="49" spans="2:32" ht="12.75">
      <c r="B49" s="5"/>
      <c r="C49" s="6"/>
      <c r="D49" s="6"/>
      <c r="E49" s="6"/>
      <c r="F49" s="6"/>
      <c r="G49" s="6"/>
      <c r="H49" s="6"/>
      <c r="I49" s="5"/>
      <c r="J49" s="6"/>
      <c r="K49" s="6"/>
      <c r="L49" s="6"/>
      <c r="M49" s="6"/>
      <c r="N49" s="6"/>
      <c r="O49" s="6"/>
      <c r="P49" s="7"/>
      <c r="Q49" s="5"/>
      <c r="R49" s="6"/>
      <c r="S49" s="6"/>
      <c r="T49" s="6"/>
      <c r="U49" s="6"/>
      <c r="V49" s="6"/>
      <c r="W49" s="6"/>
      <c r="X49" s="6"/>
      <c r="Y49" s="5"/>
      <c r="Z49" s="6"/>
      <c r="AA49" s="6"/>
      <c r="AB49" s="6"/>
      <c r="AC49" s="6"/>
      <c r="AD49" s="6"/>
      <c r="AE49" s="6"/>
      <c r="AF49" s="7"/>
    </row>
    <row r="50" spans="2:32" ht="12.75">
      <c r="B50" s="8"/>
      <c r="C50" s="9"/>
      <c r="D50" s="9"/>
      <c r="E50" s="9"/>
      <c r="F50" s="9"/>
      <c r="G50" s="9"/>
      <c r="H50" s="9"/>
      <c r="I50" s="8"/>
      <c r="J50" s="9"/>
      <c r="K50" s="9"/>
      <c r="L50" s="9"/>
      <c r="M50" s="9"/>
      <c r="N50" s="9"/>
      <c r="O50" s="9"/>
      <c r="P50" s="10"/>
      <c r="Q50" s="8"/>
      <c r="R50" s="9"/>
      <c r="S50" s="9"/>
      <c r="T50" s="9"/>
      <c r="U50" s="9"/>
      <c r="V50" s="9"/>
      <c r="W50" s="9"/>
      <c r="X50" s="9"/>
      <c r="Y50" s="8"/>
      <c r="Z50" s="9"/>
      <c r="AA50" s="9"/>
      <c r="AB50" s="9"/>
      <c r="AC50" s="9"/>
      <c r="AD50" s="9"/>
      <c r="AE50" s="9"/>
      <c r="AF50" s="10"/>
    </row>
  </sheetData>
  <sheetProtection/>
  <mergeCells count="40">
    <mergeCell ref="Y1:AF1"/>
    <mergeCell ref="B5:AE5"/>
    <mergeCell ref="O7:T7"/>
    <mergeCell ref="B22:D22"/>
    <mergeCell ref="N9:S9"/>
    <mergeCell ref="C13:J13"/>
    <mergeCell ref="C14:G14"/>
    <mergeCell ref="K13:L13"/>
    <mergeCell ref="N13:Q13"/>
    <mergeCell ref="AB13:AE13"/>
    <mergeCell ref="Y13:Z13"/>
    <mergeCell ref="C17:I17"/>
    <mergeCell ref="C18:I18"/>
    <mergeCell ref="AB17:AE17"/>
    <mergeCell ref="C19:I19"/>
    <mergeCell ref="K17:L17"/>
    <mergeCell ref="N17:Q17"/>
    <mergeCell ref="Y17:Z17"/>
    <mergeCell ref="B26:I26"/>
    <mergeCell ref="B30:I30"/>
    <mergeCell ref="B31:I31"/>
    <mergeCell ref="B34:D34"/>
    <mergeCell ref="I34:O34"/>
    <mergeCell ref="Y44:AF44"/>
    <mergeCell ref="Y45:AF45"/>
    <mergeCell ref="Y46:AF46"/>
    <mergeCell ref="B37:H37"/>
    <mergeCell ref="K37:P37"/>
    <mergeCell ref="V37:AA37"/>
    <mergeCell ref="B40:H40"/>
    <mergeCell ref="B44:H45"/>
    <mergeCell ref="B46:H46"/>
    <mergeCell ref="Q44:X44"/>
    <mergeCell ref="I47:O47"/>
    <mergeCell ref="Q45:X45"/>
    <mergeCell ref="Q46:X46"/>
    <mergeCell ref="I44:P44"/>
    <mergeCell ref="I45:P45"/>
    <mergeCell ref="I46:P46"/>
    <mergeCell ref="Q47:X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3">
      <selection activeCell="F5" sqref="F5"/>
    </sheetView>
  </sheetViews>
  <sheetFormatPr defaultColWidth="9.140625" defaultRowHeight="12.75"/>
  <cols>
    <col min="1" max="1" width="2.57421875" style="16" customWidth="1"/>
    <col min="2" max="2" width="39.57421875" style="16" customWidth="1"/>
    <col min="3" max="3" width="3.57421875" style="29" customWidth="1"/>
    <col min="4" max="4" width="10.28125" style="30" customWidth="1"/>
    <col min="5" max="6" width="10.421875" style="30" customWidth="1"/>
    <col min="7" max="7" width="10.140625" style="30" customWidth="1"/>
    <col min="8" max="16384" width="9.140625" style="16" customWidth="1"/>
  </cols>
  <sheetData>
    <row r="1" spans="1:7" ht="72">
      <c r="A1" s="145" t="s">
        <v>60</v>
      </c>
      <c r="B1" s="145"/>
      <c r="C1" s="145" t="s">
        <v>61</v>
      </c>
      <c r="D1" s="140" t="s">
        <v>207</v>
      </c>
      <c r="E1" s="140"/>
      <c r="F1" s="140"/>
      <c r="G1" s="15" t="s">
        <v>63</v>
      </c>
    </row>
    <row r="2" spans="1:7" ht="12.75">
      <c r="A2" s="145"/>
      <c r="B2" s="145"/>
      <c r="C2" s="145"/>
      <c r="D2" s="14" t="s">
        <v>64</v>
      </c>
      <c r="E2" s="14" t="s">
        <v>65</v>
      </c>
      <c r="F2" s="14" t="s">
        <v>66</v>
      </c>
      <c r="G2" s="14" t="s">
        <v>66</v>
      </c>
    </row>
    <row r="3" spans="1:7" ht="12.75" customHeight="1">
      <c r="A3" s="141" t="s">
        <v>50</v>
      </c>
      <c r="B3" s="141"/>
      <c r="C3" s="17" t="s">
        <v>67</v>
      </c>
      <c r="D3" s="18">
        <v>1</v>
      </c>
      <c r="E3" s="18">
        <v>2</v>
      </c>
      <c r="F3" s="18">
        <v>3</v>
      </c>
      <c r="G3" s="18">
        <v>4</v>
      </c>
    </row>
    <row r="4" spans="1:7" ht="15.75" customHeight="1">
      <c r="A4" s="142" t="s">
        <v>221</v>
      </c>
      <c r="B4" s="142"/>
      <c r="C4" s="93" t="s">
        <v>68</v>
      </c>
      <c r="D4" s="102">
        <f>D5+D12+D24</f>
        <v>32211296</v>
      </c>
      <c r="E4" s="102">
        <f>E5+E12+E24</f>
        <v>8983657</v>
      </c>
      <c r="F4" s="102">
        <v>23227639</v>
      </c>
      <c r="G4" s="102">
        <v>24055616</v>
      </c>
    </row>
    <row r="5" spans="1:7" ht="24" customHeight="1">
      <c r="A5" s="20" t="s">
        <v>69</v>
      </c>
      <c r="B5" s="21" t="s">
        <v>222</v>
      </c>
      <c r="C5" s="64" t="s">
        <v>70</v>
      </c>
      <c r="D5" s="103">
        <f>SUM(D6:D11)</f>
        <v>2974750</v>
      </c>
      <c r="E5" s="103">
        <f>SUM(E6:E11)</f>
        <v>1582716</v>
      </c>
      <c r="F5" s="103">
        <f>SUM(F6:F11)</f>
        <v>1392034</v>
      </c>
      <c r="G5" s="103">
        <f>SUM(G6:G11)</f>
        <v>1930488</v>
      </c>
    </row>
    <row r="6" spans="1:7" ht="21">
      <c r="A6" s="143"/>
      <c r="B6" s="22" t="s">
        <v>71</v>
      </c>
      <c r="C6" s="19" t="s">
        <v>72</v>
      </c>
      <c r="D6" s="104"/>
      <c r="E6" s="104"/>
      <c r="F6" s="105"/>
      <c r="G6" s="104"/>
    </row>
    <row r="7" spans="1:7" ht="15.75" customHeight="1">
      <c r="A7" s="144"/>
      <c r="B7" s="22" t="s">
        <v>73</v>
      </c>
      <c r="C7" s="19" t="s">
        <v>74</v>
      </c>
      <c r="D7" s="104">
        <v>2943279</v>
      </c>
      <c r="E7" s="104">
        <v>1568670</v>
      </c>
      <c r="F7" s="105">
        <f>D7-E7</f>
        <v>1374609</v>
      </c>
      <c r="G7" s="104">
        <v>1831970</v>
      </c>
    </row>
    <row r="8" spans="1:7" ht="15.75" customHeight="1">
      <c r="A8" s="144"/>
      <c r="B8" s="22" t="s">
        <v>75</v>
      </c>
      <c r="C8" s="19" t="s">
        <v>76</v>
      </c>
      <c r="D8" s="104"/>
      <c r="E8" s="104"/>
      <c r="F8" s="105"/>
      <c r="G8" s="104"/>
    </row>
    <row r="9" spans="1:7" ht="21">
      <c r="A9" s="144"/>
      <c r="B9" s="22" t="s">
        <v>77</v>
      </c>
      <c r="C9" s="19" t="s">
        <v>78</v>
      </c>
      <c r="D9" s="104">
        <v>14046</v>
      </c>
      <c r="E9" s="104">
        <v>14046</v>
      </c>
      <c r="F9" s="105"/>
      <c r="G9" s="104"/>
    </row>
    <row r="10" spans="1:7" ht="21" customHeight="1">
      <c r="A10" s="144"/>
      <c r="B10" s="22" t="s">
        <v>79</v>
      </c>
      <c r="C10" s="19" t="s">
        <v>80</v>
      </c>
      <c r="D10" s="104">
        <v>17425</v>
      </c>
      <c r="E10" s="104"/>
      <c r="F10" s="105">
        <f>D10-E10</f>
        <v>17425</v>
      </c>
      <c r="G10" s="104">
        <v>98518</v>
      </c>
    </row>
    <row r="11" spans="1:7" ht="21">
      <c r="A11" s="144"/>
      <c r="B11" s="22" t="s">
        <v>81</v>
      </c>
      <c r="C11" s="19" t="s">
        <v>82</v>
      </c>
      <c r="D11" s="104"/>
      <c r="E11" s="104"/>
      <c r="F11" s="105"/>
      <c r="G11" s="104"/>
    </row>
    <row r="12" spans="1:7" ht="22.5" customHeight="1">
      <c r="A12" s="20" t="s">
        <v>83</v>
      </c>
      <c r="B12" s="23" t="s">
        <v>223</v>
      </c>
      <c r="C12" s="64" t="s">
        <v>84</v>
      </c>
      <c r="D12" s="103">
        <f>SUM(D13:D23)</f>
        <v>29236546</v>
      </c>
      <c r="E12" s="103">
        <f>SUM(E13:E23)</f>
        <v>7400941</v>
      </c>
      <c r="F12" s="103">
        <f>SUM(F13:F23)</f>
        <v>21835605</v>
      </c>
      <c r="G12" s="103">
        <f>SUM(G13:G23)</f>
        <v>22125128</v>
      </c>
    </row>
    <row r="13" spans="1:7" ht="15.75" customHeight="1">
      <c r="A13" s="24"/>
      <c r="B13" s="25" t="s">
        <v>85</v>
      </c>
      <c r="C13" s="19" t="s">
        <v>86</v>
      </c>
      <c r="D13" s="104">
        <v>210878</v>
      </c>
      <c r="E13" s="104"/>
      <c r="F13" s="105">
        <f>(D13-E13)</f>
        <v>210878</v>
      </c>
      <c r="G13" s="104">
        <v>210878</v>
      </c>
    </row>
    <row r="14" spans="1:7" ht="15.75" customHeight="1">
      <c r="A14" s="24"/>
      <c r="B14" s="25" t="s">
        <v>87</v>
      </c>
      <c r="C14" s="19" t="s">
        <v>88</v>
      </c>
      <c r="D14" s="104">
        <v>104147</v>
      </c>
      <c r="E14" s="104"/>
      <c r="F14" s="105">
        <f aca="true" t="shared" si="0" ref="F14:F22">(D14-E14)</f>
        <v>104147</v>
      </c>
      <c r="G14" s="104">
        <v>104147</v>
      </c>
    </row>
    <row r="15" spans="1:7" ht="15.75" customHeight="1">
      <c r="A15" s="24"/>
      <c r="B15" s="25" t="s">
        <v>89</v>
      </c>
      <c r="C15" s="19" t="s">
        <v>90</v>
      </c>
      <c r="D15" s="104">
        <v>16575940</v>
      </c>
      <c r="E15" s="104">
        <v>3450261</v>
      </c>
      <c r="F15" s="105">
        <f t="shared" si="0"/>
        <v>13125679</v>
      </c>
      <c r="G15" s="104">
        <v>10895922</v>
      </c>
    </row>
    <row r="16" spans="1:7" ht="15.75" customHeight="1">
      <c r="A16" s="24"/>
      <c r="B16" s="25" t="s">
        <v>91</v>
      </c>
      <c r="C16" s="19" t="s">
        <v>92</v>
      </c>
      <c r="D16" s="104">
        <v>4440801</v>
      </c>
      <c r="E16" s="104">
        <v>2659587</v>
      </c>
      <c r="F16" s="105">
        <f t="shared" si="0"/>
        <v>1781214</v>
      </c>
      <c r="G16" s="104">
        <v>1529430</v>
      </c>
    </row>
    <row r="17" spans="1:7" ht="15.75" customHeight="1">
      <c r="A17" s="24"/>
      <c r="B17" s="25" t="s">
        <v>93</v>
      </c>
      <c r="C17" s="19" t="s">
        <v>94</v>
      </c>
      <c r="D17" s="104">
        <v>136985</v>
      </c>
      <c r="E17" s="104">
        <v>136985</v>
      </c>
      <c r="F17" s="105">
        <f t="shared" si="0"/>
        <v>0</v>
      </c>
      <c r="G17" s="104"/>
    </row>
    <row r="18" spans="1:7" ht="21">
      <c r="A18" s="24"/>
      <c r="B18" s="25" t="s">
        <v>95</v>
      </c>
      <c r="C18" s="19" t="s">
        <v>96</v>
      </c>
      <c r="D18" s="104"/>
      <c r="E18" s="104"/>
      <c r="F18" s="105"/>
      <c r="G18" s="104"/>
    </row>
    <row r="19" spans="1:7" ht="15.75" customHeight="1">
      <c r="A19" s="24"/>
      <c r="B19" s="25" t="s">
        <v>97</v>
      </c>
      <c r="C19" s="19" t="s">
        <v>98</v>
      </c>
      <c r="D19" s="104"/>
      <c r="E19" s="104"/>
      <c r="F19" s="105"/>
      <c r="G19" s="104"/>
    </row>
    <row r="20" spans="1:7" ht="15.75" customHeight="1">
      <c r="A20" s="24"/>
      <c r="B20" s="25" t="s">
        <v>99</v>
      </c>
      <c r="C20" s="19" t="s">
        <v>100</v>
      </c>
      <c r="D20" s="104">
        <v>1154108</v>
      </c>
      <c r="E20" s="104">
        <v>1154108</v>
      </c>
      <c r="F20" s="105">
        <f t="shared" si="0"/>
        <v>0</v>
      </c>
      <c r="G20" s="104">
        <v>7178</v>
      </c>
    </row>
    <row r="21" spans="1:7" ht="15.75" customHeight="1">
      <c r="A21" s="24"/>
      <c r="B21" s="25" t="s">
        <v>101</v>
      </c>
      <c r="C21" s="19" t="s">
        <v>102</v>
      </c>
      <c r="D21" s="104"/>
      <c r="E21" s="104"/>
      <c r="F21" s="105"/>
      <c r="G21" s="104"/>
    </row>
    <row r="22" spans="1:7" ht="15.75" customHeight="1">
      <c r="A22" s="24"/>
      <c r="B22" s="25" t="s">
        <v>103</v>
      </c>
      <c r="C22" s="19" t="s">
        <v>104</v>
      </c>
      <c r="D22" s="104">
        <v>6613687</v>
      </c>
      <c r="E22" s="104"/>
      <c r="F22" s="105">
        <f t="shared" si="0"/>
        <v>6613687</v>
      </c>
      <c r="G22" s="104">
        <v>9377573</v>
      </c>
    </row>
    <row r="23" spans="1:7" ht="21">
      <c r="A23" s="26"/>
      <c r="B23" s="25" t="s">
        <v>105</v>
      </c>
      <c r="C23" s="19" t="s">
        <v>106</v>
      </c>
      <c r="D23" s="104"/>
      <c r="E23" s="104"/>
      <c r="F23" s="105"/>
      <c r="G23" s="104"/>
    </row>
    <row r="24" spans="1:7" ht="24" customHeight="1">
      <c r="A24" s="20" t="s">
        <v>107</v>
      </c>
      <c r="B24" s="23" t="s">
        <v>224</v>
      </c>
      <c r="C24" s="64" t="s">
        <v>108</v>
      </c>
      <c r="D24" s="103">
        <f>SUM(D25:D31)</f>
        <v>0</v>
      </c>
      <c r="E24" s="103">
        <f>SUM(E25:E31)</f>
        <v>0</v>
      </c>
      <c r="F24" s="103">
        <f>SUM(F25:F31)</f>
        <v>0</v>
      </c>
      <c r="G24" s="103">
        <f>SUM(G25:G31)</f>
        <v>0</v>
      </c>
    </row>
    <row r="25" spans="1:7" ht="21">
      <c r="A25" s="24"/>
      <c r="B25" s="25" t="s">
        <v>109</v>
      </c>
      <c r="C25" s="19" t="s">
        <v>110</v>
      </c>
      <c r="D25" s="104"/>
      <c r="E25" s="104"/>
      <c r="F25" s="105"/>
      <c r="G25" s="104"/>
    </row>
    <row r="26" spans="1:7" ht="21">
      <c r="A26" s="24"/>
      <c r="B26" s="25" t="s">
        <v>111</v>
      </c>
      <c r="C26" s="19" t="s">
        <v>112</v>
      </c>
      <c r="D26" s="104"/>
      <c r="E26" s="104"/>
      <c r="F26" s="105"/>
      <c r="G26" s="104"/>
    </row>
    <row r="27" spans="1:7" ht="21">
      <c r="A27" s="24"/>
      <c r="B27" s="25" t="s">
        <v>113</v>
      </c>
      <c r="C27" s="19" t="s">
        <v>114</v>
      </c>
      <c r="D27" s="104"/>
      <c r="E27" s="104"/>
      <c r="F27" s="105"/>
      <c r="G27" s="104"/>
    </row>
    <row r="28" spans="1:7" ht="21">
      <c r="A28" s="24"/>
      <c r="B28" s="25" t="s">
        <v>115</v>
      </c>
      <c r="C28" s="19" t="s">
        <v>116</v>
      </c>
      <c r="D28" s="104"/>
      <c r="E28" s="104"/>
      <c r="F28" s="105"/>
      <c r="G28" s="104"/>
    </row>
    <row r="29" spans="1:7" ht="12.75">
      <c r="A29" s="24"/>
      <c r="B29" s="25" t="s">
        <v>208</v>
      </c>
      <c r="C29" s="19" t="s">
        <v>117</v>
      </c>
      <c r="D29" s="104"/>
      <c r="E29" s="104"/>
      <c r="F29" s="105"/>
      <c r="G29" s="104"/>
    </row>
    <row r="30" spans="1:7" ht="21">
      <c r="A30" s="26"/>
      <c r="B30" s="25" t="s">
        <v>209</v>
      </c>
      <c r="C30" s="19" t="s">
        <v>118</v>
      </c>
      <c r="D30" s="104"/>
      <c r="E30" s="104"/>
      <c r="F30" s="105"/>
      <c r="G30" s="104"/>
    </row>
    <row r="31" spans="1:7" ht="12.75">
      <c r="A31" s="26"/>
      <c r="B31" s="25" t="s">
        <v>210</v>
      </c>
      <c r="C31" s="19" t="s">
        <v>119</v>
      </c>
      <c r="D31" s="104"/>
      <c r="E31" s="104"/>
      <c r="F31" s="105"/>
      <c r="G31" s="104"/>
    </row>
    <row r="32" spans="1:7" ht="23.25" customHeight="1">
      <c r="A32" s="27"/>
      <c r="B32" s="63" t="s">
        <v>225</v>
      </c>
      <c r="C32" s="17">
        <v>991</v>
      </c>
      <c r="D32" s="106">
        <f>SUM(D4:D31)</f>
        <v>96633888</v>
      </c>
      <c r="E32" s="106">
        <f>SUM(E4:E31)</f>
        <v>26950971</v>
      </c>
      <c r="F32" s="106">
        <f>SUM(F4:F31)</f>
        <v>69682917</v>
      </c>
      <c r="G32" s="106">
        <f>SUM(G4:G31)</f>
        <v>72166848</v>
      </c>
    </row>
    <row r="33" spans="1:2" ht="18" customHeight="1">
      <c r="A33" s="28"/>
      <c r="B33" s="28"/>
    </row>
    <row r="34" spans="1:2" ht="18" customHeight="1">
      <c r="A34" s="28"/>
      <c r="B34" s="28"/>
    </row>
    <row r="35" spans="1:2" ht="18" customHeight="1">
      <c r="A35" s="28"/>
      <c r="B35" s="28"/>
    </row>
    <row r="36" spans="1:2" ht="18" customHeight="1">
      <c r="A36" s="28"/>
      <c r="B36" s="28"/>
    </row>
    <row r="37" spans="1:2" ht="18" customHeight="1">
      <c r="A37" s="28"/>
      <c r="B37" s="28"/>
    </row>
    <row r="38" spans="1:2" ht="18" customHeight="1">
      <c r="A38" s="28"/>
      <c r="B38" s="28"/>
    </row>
    <row r="39" spans="1:2" ht="18" customHeight="1">
      <c r="A39" s="28"/>
      <c r="B39" s="28"/>
    </row>
    <row r="40" spans="1:2" ht="18" customHeight="1">
      <c r="A40" s="28"/>
      <c r="B40" s="28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6">
    <mergeCell ref="D1:F1"/>
    <mergeCell ref="A3:B3"/>
    <mergeCell ref="A4:B4"/>
    <mergeCell ref="A6:A11"/>
    <mergeCell ref="A1:B2"/>
    <mergeCell ref="C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7">
      <selection activeCell="E32" sqref="D32:E32"/>
    </sheetView>
  </sheetViews>
  <sheetFormatPr defaultColWidth="9.140625" defaultRowHeight="12.75"/>
  <cols>
    <col min="1" max="1" width="2.421875" style="0" customWidth="1"/>
    <col min="2" max="2" width="39.57421875" style="0" customWidth="1"/>
    <col min="3" max="3" width="3.421875" style="0" customWidth="1"/>
    <col min="4" max="4" width="10.00390625" style="49" customWidth="1"/>
    <col min="5" max="5" width="10.421875" style="49" customWidth="1"/>
    <col min="6" max="7" width="10.57421875" style="49" customWidth="1"/>
  </cols>
  <sheetData>
    <row r="1" spans="1:7" ht="60">
      <c r="A1" s="158" t="s">
        <v>60</v>
      </c>
      <c r="B1" s="158"/>
      <c r="C1" s="158"/>
      <c r="D1" s="159" t="s">
        <v>62</v>
      </c>
      <c r="E1" s="159"/>
      <c r="F1" s="159"/>
      <c r="G1" s="32" t="s">
        <v>63</v>
      </c>
    </row>
    <row r="2" spans="1:7" ht="12.75">
      <c r="A2" s="158"/>
      <c r="B2" s="158"/>
      <c r="C2" s="158"/>
      <c r="D2" s="31" t="s">
        <v>64</v>
      </c>
      <c r="E2" s="31" t="s">
        <v>65</v>
      </c>
      <c r="F2" s="31" t="s">
        <v>66</v>
      </c>
      <c r="G2" s="31" t="s">
        <v>66</v>
      </c>
    </row>
    <row r="3" spans="1:7" ht="12.75" customHeight="1">
      <c r="A3" s="160" t="s">
        <v>50</v>
      </c>
      <c r="B3" s="160"/>
      <c r="C3" s="33" t="s">
        <v>67</v>
      </c>
      <c r="D3" s="34">
        <v>1</v>
      </c>
      <c r="E3" s="34">
        <v>2</v>
      </c>
      <c r="F3" s="34">
        <v>3</v>
      </c>
      <c r="G3" s="34">
        <v>4</v>
      </c>
    </row>
    <row r="4" spans="1:7" ht="15.75" customHeight="1">
      <c r="A4" s="161" t="s">
        <v>226</v>
      </c>
      <c r="B4" s="162"/>
      <c r="C4" s="69" t="s">
        <v>120</v>
      </c>
      <c r="D4" s="42">
        <f>D5+D12+D17+D26</f>
        <v>8147579</v>
      </c>
      <c r="E4" s="42">
        <f>E5+E12+E17+E26</f>
        <v>66</v>
      </c>
      <c r="F4" s="42">
        <f>F5+F12+F17+F26</f>
        <v>8147513</v>
      </c>
      <c r="G4" s="42">
        <f>G5+G12+G17+G26</f>
        <v>7235543</v>
      </c>
    </row>
    <row r="5" spans="1:7" ht="15.75" customHeight="1">
      <c r="A5" s="36" t="s">
        <v>69</v>
      </c>
      <c r="B5" s="37" t="s">
        <v>211</v>
      </c>
      <c r="C5" s="65" t="s">
        <v>122</v>
      </c>
      <c r="D5" s="92">
        <f>SUM(D6:D11)</f>
        <v>262805</v>
      </c>
      <c r="E5" s="92">
        <f>SUM(E6:E11)</f>
        <v>0</v>
      </c>
      <c r="F5" s="92">
        <f>D5-E5</f>
        <v>262805</v>
      </c>
      <c r="G5" s="92">
        <v>281063</v>
      </c>
    </row>
    <row r="6" spans="1:7" ht="15.75" customHeight="1">
      <c r="A6" s="147"/>
      <c r="B6" s="38" t="s">
        <v>121</v>
      </c>
      <c r="C6" s="35" t="s">
        <v>124</v>
      </c>
      <c r="D6" s="39">
        <v>28055</v>
      </c>
      <c r="E6" s="39"/>
      <c r="F6" s="40">
        <f>D6-E6</f>
        <v>28055</v>
      </c>
      <c r="G6" s="39">
        <v>38495</v>
      </c>
    </row>
    <row r="7" spans="1:7" ht="21">
      <c r="A7" s="155"/>
      <c r="B7" s="38" t="s">
        <v>123</v>
      </c>
      <c r="C7" s="35" t="s">
        <v>126</v>
      </c>
      <c r="D7" s="39"/>
      <c r="E7" s="39"/>
      <c r="F7" s="40"/>
      <c r="G7" s="39"/>
    </row>
    <row r="8" spans="1:7" ht="15.75" customHeight="1">
      <c r="A8" s="155"/>
      <c r="B8" s="38" t="s">
        <v>125</v>
      </c>
      <c r="C8" s="35" t="s">
        <v>128</v>
      </c>
      <c r="D8" s="39"/>
      <c r="E8" s="39"/>
      <c r="F8" s="40"/>
      <c r="G8" s="39"/>
    </row>
    <row r="9" spans="1:7" ht="15.75" customHeight="1">
      <c r="A9" s="155"/>
      <c r="B9" s="38" t="s">
        <v>127</v>
      </c>
      <c r="C9" s="35" t="s">
        <v>130</v>
      </c>
      <c r="D9" s="39"/>
      <c r="E9" s="39"/>
      <c r="F9" s="40"/>
      <c r="G9" s="39"/>
    </row>
    <row r="10" spans="1:7" ht="15.75" customHeight="1">
      <c r="A10" s="155"/>
      <c r="B10" s="38" t="s">
        <v>129</v>
      </c>
      <c r="C10" s="35" t="s">
        <v>132</v>
      </c>
      <c r="D10" s="39">
        <v>234750</v>
      </c>
      <c r="E10" s="39"/>
      <c r="F10" s="40">
        <f>D10-E10</f>
        <v>234750</v>
      </c>
      <c r="G10" s="39">
        <v>242568</v>
      </c>
    </row>
    <row r="11" spans="1:7" ht="15.75" customHeight="1">
      <c r="A11" s="155"/>
      <c r="B11" s="38" t="s">
        <v>131</v>
      </c>
      <c r="C11" s="35" t="s">
        <v>133</v>
      </c>
      <c r="D11" s="39"/>
      <c r="E11" s="39"/>
      <c r="F11" s="40"/>
      <c r="G11" s="39"/>
    </row>
    <row r="12" spans="1:7" ht="15.75" customHeight="1">
      <c r="A12" s="41" t="s">
        <v>83</v>
      </c>
      <c r="B12" s="37" t="s">
        <v>227</v>
      </c>
      <c r="C12" s="65" t="s">
        <v>134</v>
      </c>
      <c r="D12" s="92">
        <f>SUM(D13:D16)</f>
        <v>0</v>
      </c>
      <c r="E12" s="92">
        <f>SUM(E13:E16)</f>
        <v>0</v>
      </c>
      <c r="F12" s="92">
        <f>SUM(F13:F16)</f>
        <v>0</v>
      </c>
      <c r="G12" s="92">
        <f>SUM(G13:G16)</f>
        <v>0</v>
      </c>
    </row>
    <row r="13" spans="1:7" ht="21">
      <c r="A13" s="146"/>
      <c r="B13" s="43" t="s">
        <v>212</v>
      </c>
      <c r="C13" s="35" t="s">
        <v>136</v>
      </c>
      <c r="D13" s="39"/>
      <c r="E13" s="39"/>
      <c r="F13" s="40"/>
      <c r="G13" s="39"/>
    </row>
    <row r="14" spans="1:7" ht="12.75">
      <c r="A14" s="146"/>
      <c r="B14" s="38" t="s">
        <v>213</v>
      </c>
      <c r="C14" s="35" t="s">
        <v>138</v>
      </c>
      <c r="D14" s="39"/>
      <c r="E14" s="39"/>
      <c r="F14" s="40"/>
      <c r="G14" s="39"/>
    </row>
    <row r="15" spans="1:7" ht="15.75" customHeight="1">
      <c r="A15" s="146"/>
      <c r="B15" s="38" t="s">
        <v>135</v>
      </c>
      <c r="C15" s="35" t="s">
        <v>139</v>
      </c>
      <c r="D15" s="39"/>
      <c r="E15" s="39"/>
      <c r="F15" s="40"/>
      <c r="G15" s="39"/>
    </row>
    <row r="16" spans="1:7" ht="12.75">
      <c r="A16" s="147"/>
      <c r="B16" s="38" t="s">
        <v>137</v>
      </c>
      <c r="C16" s="35" t="s">
        <v>140</v>
      </c>
      <c r="D16" s="39"/>
      <c r="E16" s="39"/>
      <c r="F16" s="40"/>
      <c r="G16" s="39"/>
    </row>
    <row r="17" spans="1:7" ht="15.75" customHeight="1">
      <c r="A17" s="44" t="s">
        <v>107</v>
      </c>
      <c r="B17" s="37" t="s">
        <v>228</v>
      </c>
      <c r="C17" s="65" t="s">
        <v>141</v>
      </c>
      <c r="D17" s="92">
        <f>SUM(D18:D25)</f>
        <v>72286</v>
      </c>
      <c r="E17" s="92">
        <f>SUM(E18:E25)</f>
        <v>66</v>
      </c>
      <c r="F17" s="92">
        <f>SUM(F18:F25)</f>
        <v>72220</v>
      </c>
      <c r="G17" s="92">
        <f>SUM(G18:G25)</f>
        <v>567581</v>
      </c>
    </row>
    <row r="18" spans="1:7" ht="21">
      <c r="A18" s="148"/>
      <c r="B18" s="43" t="s">
        <v>214</v>
      </c>
      <c r="C18" s="35" t="s">
        <v>142</v>
      </c>
      <c r="D18" s="39">
        <v>57014</v>
      </c>
      <c r="E18" s="39">
        <v>66</v>
      </c>
      <c r="F18" s="40">
        <f aca="true" t="shared" si="0" ref="F18:F31">D18-E18</f>
        <v>56948</v>
      </c>
      <c r="G18" s="39">
        <v>28081</v>
      </c>
    </row>
    <row r="19" spans="1:7" ht="15.75" customHeight="1">
      <c r="A19" s="148"/>
      <c r="B19" s="38" t="s">
        <v>213</v>
      </c>
      <c r="C19" s="35" t="s">
        <v>144</v>
      </c>
      <c r="D19" s="39"/>
      <c r="E19" s="39"/>
      <c r="F19" s="40">
        <f t="shared" si="0"/>
        <v>0</v>
      </c>
      <c r="G19" s="39">
        <v>288</v>
      </c>
    </row>
    <row r="20" spans="1:7" ht="15.75" customHeight="1">
      <c r="A20" s="148"/>
      <c r="B20" s="38" t="s">
        <v>215</v>
      </c>
      <c r="C20" s="35" t="s">
        <v>145</v>
      </c>
      <c r="D20" s="39"/>
      <c r="E20" s="39"/>
      <c r="F20" s="40">
        <f t="shared" si="0"/>
        <v>0</v>
      </c>
      <c r="G20" s="39"/>
    </row>
    <row r="21" spans="1:7" ht="12.75">
      <c r="A21" s="148"/>
      <c r="B21" s="38" t="s">
        <v>143</v>
      </c>
      <c r="C21" s="35" t="s">
        <v>146</v>
      </c>
      <c r="D21" s="39"/>
      <c r="E21" s="39"/>
      <c r="F21" s="40">
        <f t="shared" si="0"/>
        <v>0</v>
      </c>
      <c r="G21" s="39">
        <v>7600</v>
      </c>
    </row>
    <row r="22" spans="1:7" ht="12.75">
      <c r="A22" s="148"/>
      <c r="B22" s="38" t="s">
        <v>216</v>
      </c>
      <c r="C22" s="35" t="s">
        <v>147</v>
      </c>
      <c r="D22" s="39"/>
      <c r="E22" s="39"/>
      <c r="F22" s="40">
        <f t="shared" si="0"/>
        <v>0</v>
      </c>
      <c r="G22" s="39">
        <v>511232</v>
      </c>
    </row>
    <row r="23" spans="1:7" ht="23.25" customHeight="1">
      <c r="A23" s="148"/>
      <c r="B23" s="38" t="s">
        <v>135</v>
      </c>
      <c r="C23" s="35" t="s">
        <v>148</v>
      </c>
      <c r="D23" s="39"/>
      <c r="E23" s="39"/>
      <c r="F23" s="40">
        <f t="shared" si="0"/>
        <v>0</v>
      </c>
      <c r="G23" s="39"/>
    </row>
    <row r="24" spans="1:7" ht="15.75" customHeight="1">
      <c r="A24" s="149"/>
      <c r="B24" s="38" t="s">
        <v>217</v>
      </c>
      <c r="C24" s="35" t="s">
        <v>150</v>
      </c>
      <c r="D24" s="39"/>
      <c r="E24" s="46"/>
      <c r="F24" s="40">
        <f t="shared" si="0"/>
        <v>0</v>
      </c>
      <c r="G24" s="39"/>
    </row>
    <row r="25" spans="1:7" ht="22.5" customHeight="1">
      <c r="A25" s="45"/>
      <c r="B25" s="38" t="s">
        <v>137</v>
      </c>
      <c r="C25" s="35" t="s">
        <v>152</v>
      </c>
      <c r="D25" s="39">
        <v>15272</v>
      </c>
      <c r="E25" s="46"/>
      <c r="F25" s="40">
        <f t="shared" si="0"/>
        <v>15272</v>
      </c>
      <c r="G25" s="39">
        <v>20380</v>
      </c>
    </row>
    <row r="26" spans="1:7" ht="15.75" customHeight="1">
      <c r="A26" s="44" t="s">
        <v>149</v>
      </c>
      <c r="B26" s="37" t="s">
        <v>229</v>
      </c>
      <c r="C26" s="65" t="s">
        <v>154</v>
      </c>
      <c r="D26" s="92">
        <f>SUM(D27:D31)</f>
        <v>7812488</v>
      </c>
      <c r="E26" s="92">
        <f>SUM(E27:E31)</f>
        <v>0</v>
      </c>
      <c r="F26" s="92">
        <f>SUM(F27:F31)</f>
        <v>7812488</v>
      </c>
      <c r="G26" s="92">
        <f>SUM(G27:G31)</f>
        <v>6386899</v>
      </c>
    </row>
    <row r="27" spans="1:7" ht="15.75" customHeight="1">
      <c r="A27" s="146"/>
      <c r="B27" s="43" t="s">
        <v>151</v>
      </c>
      <c r="C27" s="35" t="s">
        <v>155</v>
      </c>
      <c r="D27" s="39">
        <v>2118</v>
      </c>
      <c r="E27" s="39"/>
      <c r="F27" s="40">
        <f t="shared" si="0"/>
        <v>2118</v>
      </c>
      <c r="G27" s="39">
        <v>5190</v>
      </c>
    </row>
    <row r="28" spans="1:7" ht="15.75" customHeight="1">
      <c r="A28" s="146"/>
      <c r="B28" s="38" t="s">
        <v>153</v>
      </c>
      <c r="C28" s="35" t="s">
        <v>156</v>
      </c>
      <c r="D28" s="39">
        <v>7810370</v>
      </c>
      <c r="E28" s="39"/>
      <c r="F28" s="40">
        <f t="shared" si="0"/>
        <v>7810370</v>
      </c>
      <c r="G28" s="39">
        <v>6381709</v>
      </c>
    </row>
    <row r="29" spans="1:7" ht="20.25" customHeight="1">
      <c r="A29" s="146"/>
      <c r="B29" s="38" t="s">
        <v>218</v>
      </c>
      <c r="C29" s="35" t="s">
        <v>157</v>
      </c>
      <c r="D29" s="39"/>
      <c r="E29" s="39"/>
      <c r="F29" s="40">
        <f t="shared" si="0"/>
        <v>0</v>
      </c>
      <c r="G29" s="39"/>
    </row>
    <row r="30" spans="1:7" ht="19.5" customHeight="1">
      <c r="A30" s="146"/>
      <c r="B30" s="38" t="s">
        <v>219</v>
      </c>
      <c r="C30" s="35" t="s">
        <v>158</v>
      </c>
      <c r="D30" s="39"/>
      <c r="E30" s="39"/>
      <c r="F30" s="40">
        <f t="shared" si="0"/>
        <v>0</v>
      </c>
      <c r="G30" s="39"/>
    </row>
    <row r="31" spans="1:7" ht="21.75" customHeight="1">
      <c r="A31" s="146"/>
      <c r="B31" s="38" t="s">
        <v>220</v>
      </c>
      <c r="C31" s="35" t="s">
        <v>159</v>
      </c>
      <c r="D31" s="39"/>
      <c r="E31" s="39"/>
      <c r="F31" s="40">
        <f t="shared" si="0"/>
        <v>0</v>
      </c>
      <c r="G31" s="39"/>
    </row>
    <row r="32" spans="1:7" ht="18" customHeight="1">
      <c r="A32" s="152" t="s">
        <v>230</v>
      </c>
      <c r="B32" s="153"/>
      <c r="C32" s="69" t="s">
        <v>161</v>
      </c>
      <c r="D32" s="42">
        <f>SUM(D33:D34)</f>
        <v>29786</v>
      </c>
      <c r="E32" s="42">
        <f>SUM(E33:E34)</f>
        <v>0</v>
      </c>
      <c r="F32" s="42">
        <f>SUM(F33:F34)</f>
        <v>29786</v>
      </c>
      <c r="G32" s="42">
        <f>SUM(G33:G34)</f>
        <v>24954</v>
      </c>
    </row>
    <row r="33" spans="1:7" ht="18" customHeight="1">
      <c r="A33" s="154" t="s">
        <v>69</v>
      </c>
      <c r="B33" s="38" t="s">
        <v>160</v>
      </c>
      <c r="C33" s="35" t="s">
        <v>163</v>
      </c>
      <c r="D33" s="39">
        <v>29467</v>
      </c>
      <c r="E33" s="39"/>
      <c r="F33" s="40">
        <f>D33-E33</f>
        <v>29467</v>
      </c>
      <c r="G33" s="39">
        <v>24892</v>
      </c>
    </row>
    <row r="34" spans="1:7" ht="18" customHeight="1">
      <c r="A34" s="155"/>
      <c r="B34" s="38" t="s">
        <v>162</v>
      </c>
      <c r="C34" s="35" t="s">
        <v>164</v>
      </c>
      <c r="D34" s="39">
        <v>319</v>
      </c>
      <c r="E34" s="39"/>
      <c r="F34" s="40">
        <f>D34-E34</f>
        <v>319</v>
      </c>
      <c r="G34" s="39">
        <v>62</v>
      </c>
    </row>
    <row r="35" spans="1:7" ht="22.5" customHeight="1">
      <c r="A35" s="156" t="s">
        <v>231</v>
      </c>
      <c r="B35" s="157"/>
      <c r="C35" s="91" t="s">
        <v>165</v>
      </c>
      <c r="D35" s="97">
        <f>SUM('A1cele'!D4+D4+D32)</f>
        <v>40388661</v>
      </c>
      <c r="E35" s="97">
        <f>SUM('A1cele'!E4+E4+E32)</f>
        <v>8983723</v>
      </c>
      <c r="F35" s="97">
        <f>SUM('A1cele'!F4+F4+F32)</f>
        <v>31404938</v>
      </c>
      <c r="G35" s="97">
        <f>SUM('A1cele'!G4+G4+G32)</f>
        <v>31316113</v>
      </c>
    </row>
    <row r="36" spans="1:7" ht="18" customHeight="1">
      <c r="A36" s="150" t="s">
        <v>232</v>
      </c>
      <c r="B36" s="151"/>
      <c r="C36" s="47">
        <v>992</v>
      </c>
      <c r="D36" s="95">
        <f>SUM(D4:D35)</f>
        <v>64890970</v>
      </c>
      <c r="E36" s="95">
        <f>SUM(E4:E35)</f>
        <v>8983921</v>
      </c>
      <c r="F36" s="95">
        <f>SUM(F4:F35)</f>
        <v>55907049</v>
      </c>
      <c r="G36" s="95">
        <f>SUM(G4:G35)</f>
        <v>53072650</v>
      </c>
    </row>
    <row r="37" spans="1:3" ht="18" customHeight="1">
      <c r="A37" s="48"/>
      <c r="B37" s="48"/>
      <c r="C37" s="1"/>
    </row>
    <row r="38" spans="1:3" ht="18" customHeight="1">
      <c r="A38" s="48"/>
      <c r="B38" s="48"/>
      <c r="C38" s="1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3">
    <mergeCell ref="A1:B2"/>
    <mergeCell ref="C1:C2"/>
    <mergeCell ref="D1:F1"/>
    <mergeCell ref="A3:B3"/>
    <mergeCell ref="A4:B4"/>
    <mergeCell ref="A6:A11"/>
    <mergeCell ref="A13:A16"/>
    <mergeCell ref="A18:A24"/>
    <mergeCell ref="A36:B36"/>
    <mergeCell ref="A27:A31"/>
    <mergeCell ref="A32:B32"/>
    <mergeCell ref="A33:A34"/>
    <mergeCell ref="A35:B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38">
      <selection activeCell="H51" sqref="H51"/>
    </sheetView>
  </sheetViews>
  <sheetFormatPr defaultColWidth="9.140625" defaultRowHeight="12.75"/>
  <cols>
    <col min="1" max="1" width="2.421875" style="0" bestFit="1" customWidth="1"/>
    <col min="2" max="2" width="45.140625" style="0" customWidth="1"/>
    <col min="3" max="3" width="5.00390625" style="0" customWidth="1"/>
    <col min="4" max="5" width="11.7109375" style="0" hidden="1" customWidth="1"/>
    <col min="6" max="6" width="14.57421875" style="60" customWidth="1"/>
    <col min="7" max="7" width="15.57421875" style="61" customWidth="1"/>
  </cols>
  <sheetData>
    <row r="1" spans="1:7" ht="12.75">
      <c r="A1" s="158" t="s">
        <v>166</v>
      </c>
      <c r="B1" s="158"/>
      <c r="C1" s="158"/>
      <c r="D1" s="170" t="s">
        <v>62</v>
      </c>
      <c r="E1" s="171"/>
      <c r="F1" s="172"/>
      <c r="G1" s="175" t="s">
        <v>63</v>
      </c>
    </row>
    <row r="2" spans="1:7" ht="24.75" customHeight="1">
      <c r="A2" s="158"/>
      <c r="B2" s="158"/>
      <c r="C2" s="158"/>
      <c r="D2" s="173"/>
      <c r="E2" s="119"/>
      <c r="F2" s="174"/>
      <c r="G2" s="176"/>
    </row>
    <row r="3" spans="1:7" ht="12.75" customHeight="1">
      <c r="A3" s="160" t="s">
        <v>50</v>
      </c>
      <c r="B3" s="160"/>
      <c r="C3" s="33" t="s">
        <v>67</v>
      </c>
      <c r="D3" s="33">
        <v>1</v>
      </c>
      <c r="E3" s="33">
        <v>2</v>
      </c>
      <c r="F3" s="77">
        <v>5</v>
      </c>
      <c r="G3" s="77">
        <v>6</v>
      </c>
    </row>
    <row r="4" spans="1:7" ht="20.25" customHeight="1">
      <c r="A4" s="177" t="s">
        <v>266</v>
      </c>
      <c r="B4" s="178"/>
      <c r="C4" s="69" t="s">
        <v>167</v>
      </c>
      <c r="D4" s="50">
        <f>D5+D11</f>
        <v>207980</v>
      </c>
      <c r="E4" s="50">
        <f>E5+E11</f>
        <v>0</v>
      </c>
      <c r="F4" s="68">
        <f>SUM(F5+F11+F15+F16)</f>
        <v>10884482</v>
      </c>
      <c r="G4" s="68">
        <f>SUM(G5+G11+G15+G16)</f>
        <v>10000439</v>
      </c>
    </row>
    <row r="5" spans="1:7" ht="14.25" customHeight="1">
      <c r="A5" s="51" t="s">
        <v>69</v>
      </c>
      <c r="B5" s="37" t="s">
        <v>280</v>
      </c>
      <c r="C5" s="80" t="s">
        <v>168</v>
      </c>
      <c r="D5" s="81">
        <f>SUM(D6:D8)</f>
        <v>193386</v>
      </c>
      <c r="E5" s="81">
        <f>SUM(E6:E8)</f>
        <v>0</v>
      </c>
      <c r="F5" s="98">
        <f>SUM(F6:F10)</f>
        <v>6554971</v>
      </c>
      <c r="G5" s="98">
        <f>SUM(G6:G10)</f>
        <v>6433927</v>
      </c>
    </row>
    <row r="6" spans="1:7" ht="13.5" customHeight="1">
      <c r="A6" s="148"/>
      <c r="B6" s="38" t="s">
        <v>233</v>
      </c>
      <c r="C6" s="35" t="s">
        <v>169</v>
      </c>
      <c r="D6" s="52">
        <v>169934</v>
      </c>
      <c r="E6" s="52"/>
      <c r="F6" s="53">
        <v>6397317</v>
      </c>
      <c r="G6" s="54">
        <v>5911716</v>
      </c>
    </row>
    <row r="7" spans="1:7" ht="15.75" customHeight="1">
      <c r="A7" s="148"/>
      <c r="B7" s="38" t="s">
        <v>234</v>
      </c>
      <c r="C7" s="35" t="s">
        <v>170</v>
      </c>
      <c r="D7" s="52"/>
      <c r="E7" s="52"/>
      <c r="F7" s="53">
        <v>345921</v>
      </c>
      <c r="G7" s="54">
        <v>224877</v>
      </c>
    </row>
    <row r="8" spans="1:7" ht="13.5" customHeight="1">
      <c r="A8" s="149"/>
      <c r="B8" s="38" t="s">
        <v>236</v>
      </c>
      <c r="C8" s="35" t="s">
        <v>171</v>
      </c>
      <c r="D8" s="52">
        <v>23452</v>
      </c>
      <c r="E8" s="52"/>
      <c r="F8" s="53">
        <v>-188267</v>
      </c>
      <c r="G8" s="54">
        <v>297334</v>
      </c>
    </row>
    <row r="9" spans="1:7" ht="14.25" customHeight="1">
      <c r="A9" s="62"/>
      <c r="B9" s="38" t="s">
        <v>235</v>
      </c>
      <c r="C9" s="35" t="s">
        <v>172</v>
      </c>
      <c r="D9" s="52"/>
      <c r="E9" s="52"/>
      <c r="F9" s="53"/>
      <c r="G9" s="54"/>
    </row>
    <row r="10" spans="1:7" ht="12.75" customHeight="1">
      <c r="A10" s="62"/>
      <c r="B10" s="38" t="s">
        <v>237</v>
      </c>
      <c r="C10" s="35" t="s">
        <v>173</v>
      </c>
      <c r="D10" s="52"/>
      <c r="E10" s="52"/>
      <c r="F10" s="78"/>
      <c r="G10" s="78"/>
    </row>
    <row r="11" spans="1:7" ht="12.75" customHeight="1">
      <c r="A11" s="75" t="s">
        <v>83</v>
      </c>
      <c r="B11" s="75" t="s">
        <v>281</v>
      </c>
      <c r="C11" s="80" t="s">
        <v>174</v>
      </c>
      <c r="D11" s="81">
        <f>SUM(D12:D14)</f>
        <v>14594</v>
      </c>
      <c r="E11" s="81">
        <f>SUM(E12:E14)</f>
        <v>0</v>
      </c>
      <c r="F11" s="98">
        <f>SUM(F12:F14)</f>
        <v>1589598</v>
      </c>
      <c r="G11" s="98">
        <f>SUM(G12:G14)</f>
        <v>1346791</v>
      </c>
    </row>
    <row r="12" spans="1:7" ht="14.25" customHeight="1">
      <c r="A12" s="163"/>
      <c r="B12" s="38" t="s">
        <v>238</v>
      </c>
      <c r="C12" s="35" t="s">
        <v>175</v>
      </c>
      <c r="D12" s="52">
        <v>3949</v>
      </c>
      <c r="E12" s="52"/>
      <c r="F12" s="53">
        <v>1542904</v>
      </c>
      <c r="G12" s="53">
        <v>1296673</v>
      </c>
    </row>
    <row r="13" spans="1:7" ht="12.75">
      <c r="A13" s="163"/>
      <c r="B13" s="38" t="s">
        <v>239</v>
      </c>
      <c r="C13" s="35" t="s">
        <v>176</v>
      </c>
      <c r="D13" s="52">
        <v>-5033</v>
      </c>
      <c r="E13" s="52"/>
      <c r="F13" s="56"/>
      <c r="G13" s="56"/>
    </row>
    <row r="14" spans="1:7" ht="12.75" customHeight="1">
      <c r="A14" s="163"/>
      <c r="B14" s="38" t="s">
        <v>240</v>
      </c>
      <c r="C14" s="35" t="s">
        <v>177</v>
      </c>
      <c r="D14" s="55">
        <v>15678</v>
      </c>
      <c r="E14" s="55"/>
      <c r="F14" s="99">
        <v>46694</v>
      </c>
      <c r="G14" s="99">
        <v>50118</v>
      </c>
    </row>
    <row r="15" spans="1:7" ht="21.75" customHeight="1">
      <c r="A15" s="41" t="s">
        <v>107</v>
      </c>
      <c r="B15" s="66" t="s">
        <v>241</v>
      </c>
      <c r="C15" s="71" t="s">
        <v>178</v>
      </c>
      <c r="D15" s="72"/>
      <c r="E15" s="72"/>
      <c r="F15" s="73">
        <v>1973490</v>
      </c>
      <c r="G15" s="74">
        <v>1604145</v>
      </c>
    </row>
    <row r="16" spans="1:7" ht="20.25" customHeight="1">
      <c r="A16" s="41" t="s">
        <v>149</v>
      </c>
      <c r="B16" s="75" t="s">
        <v>282</v>
      </c>
      <c r="C16" s="69" t="s">
        <v>179</v>
      </c>
      <c r="D16" s="70"/>
      <c r="E16" s="70"/>
      <c r="F16" s="67">
        <v>766423</v>
      </c>
      <c r="G16" s="67">
        <v>615576</v>
      </c>
    </row>
    <row r="17" spans="1:7" ht="15" customHeight="1">
      <c r="A17" s="168" t="s">
        <v>242</v>
      </c>
      <c r="B17" s="169"/>
      <c r="C17" s="69" t="s">
        <v>180</v>
      </c>
      <c r="D17" s="55">
        <v>77905</v>
      </c>
      <c r="E17" s="55"/>
      <c r="F17" s="67">
        <f>SUM(F18+F22+F30+F40)</f>
        <v>1553545</v>
      </c>
      <c r="G17" s="67">
        <f>SUM(G18+G22+G30+G40)</f>
        <v>1828840</v>
      </c>
    </row>
    <row r="18" spans="1:7" ht="12.75" customHeight="1">
      <c r="A18" s="37" t="s">
        <v>69</v>
      </c>
      <c r="B18" s="57" t="s">
        <v>243</v>
      </c>
      <c r="C18" s="80" t="s">
        <v>181</v>
      </c>
      <c r="D18" s="82"/>
      <c r="E18" s="82"/>
      <c r="F18" s="98">
        <f>SUM(F19:F21)</f>
        <v>413537</v>
      </c>
      <c r="G18" s="98">
        <f>SUM(G19:G21)</f>
        <v>307351</v>
      </c>
    </row>
    <row r="19" spans="1:7" ht="13.5" customHeight="1">
      <c r="A19" s="37"/>
      <c r="B19" s="58" t="s">
        <v>244</v>
      </c>
      <c r="C19" s="35" t="s">
        <v>182</v>
      </c>
      <c r="D19" s="52"/>
      <c r="E19" s="52"/>
      <c r="F19" s="53"/>
      <c r="G19" s="54"/>
    </row>
    <row r="20" spans="1:7" ht="13.5" customHeight="1">
      <c r="A20" s="37"/>
      <c r="B20" s="58" t="s">
        <v>245</v>
      </c>
      <c r="C20" s="83" t="s">
        <v>183</v>
      </c>
      <c r="D20" s="52"/>
      <c r="E20" s="52"/>
      <c r="F20" s="53"/>
      <c r="G20" s="54"/>
    </row>
    <row r="21" spans="1:7" ht="12.75" customHeight="1">
      <c r="A21" s="37"/>
      <c r="B21" s="58" t="s">
        <v>246</v>
      </c>
      <c r="C21" s="83" t="s">
        <v>184</v>
      </c>
      <c r="D21" s="52"/>
      <c r="E21" s="52"/>
      <c r="F21" s="79">
        <v>413537</v>
      </c>
      <c r="G21" s="79">
        <v>307351</v>
      </c>
    </row>
    <row r="22" spans="1:7" ht="14.25" customHeight="1">
      <c r="A22" s="37" t="s">
        <v>83</v>
      </c>
      <c r="B22" s="37" t="s">
        <v>252</v>
      </c>
      <c r="C22" s="80" t="s">
        <v>185</v>
      </c>
      <c r="D22" s="84">
        <f>SUM(D23:D29)</f>
        <v>327</v>
      </c>
      <c r="E22" s="84">
        <f>SUM(E23:E29)</f>
        <v>0</v>
      </c>
      <c r="F22" s="98">
        <f>SUM(F23:F29)</f>
        <v>61308</v>
      </c>
      <c r="G22" s="98">
        <f>SUM(G23:G29)</f>
        <v>41813</v>
      </c>
    </row>
    <row r="23" spans="1:7" ht="12" customHeight="1">
      <c r="A23" s="148"/>
      <c r="B23" s="43" t="s">
        <v>253</v>
      </c>
      <c r="C23" s="83" t="s">
        <v>186</v>
      </c>
      <c r="D23" s="85"/>
      <c r="E23" s="85"/>
      <c r="F23" s="53">
        <v>61308</v>
      </c>
      <c r="G23" s="54">
        <v>41813</v>
      </c>
    </row>
    <row r="24" spans="1:7" ht="12.75" customHeight="1">
      <c r="A24" s="148"/>
      <c r="B24" s="43" t="s">
        <v>254</v>
      </c>
      <c r="C24" s="83" t="s">
        <v>187</v>
      </c>
      <c r="D24" s="85"/>
      <c r="E24" s="85"/>
      <c r="F24" s="53"/>
      <c r="G24" s="54"/>
    </row>
    <row r="25" spans="1:7" ht="12.75" customHeight="1">
      <c r="A25" s="148"/>
      <c r="B25" s="38" t="s">
        <v>255</v>
      </c>
      <c r="C25" s="83" t="s">
        <v>188</v>
      </c>
      <c r="D25" s="85"/>
      <c r="E25" s="85"/>
      <c r="F25" s="53"/>
      <c r="G25" s="54"/>
    </row>
    <row r="26" spans="1:7" ht="13.5" customHeight="1">
      <c r="A26" s="148"/>
      <c r="B26" s="38" t="s">
        <v>256</v>
      </c>
      <c r="C26" s="83" t="s">
        <v>189</v>
      </c>
      <c r="D26" s="85"/>
      <c r="E26" s="85"/>
      <c r="F26" s="53"/>
      <c r="G26" s="54"/>
    </row>
    <row r="27" spans="1:7" ht="12.75" customHeight="1">
      <c r="A27" s="148"/>
      <c r="B27" s="38" t="s">
        <v>257</v>
      </c>
      <c r="C27" s="83" t="s">
        <v>190</v>
      </c>
      <c r="D27" s="85">
        <v>327</v>
      </c>
      <c r="E27" s="85"/>
      <c r="F27" s="53"/>
      <c r="G27" s="54"/>
    </row>
    <row r="28" spans="1:7" ht="13.5" customHeight="1">
      <c r="A28" s="148"/>
      <c r="B28" s="38" t="s">
        <v>258</v>
      </c>
      <c r="C28" s="83" t="s">
        <v>191</v>
      </c>
      <c r="D28" s="85"/>
      <c r="E28" s="85"/>
      <c r="F28" s="53"/>
      <c r="G28" s="54"/>
    </row>
    <row r="29" spans="1:7" ht="12.75">
      <c r="A29" s="148"/>
      <c r="B29" s="38" t="s">
        <v>259</v>
      </c>
      <c r="C29" s="83" t="s">
        <v>192</v>
      </c>
      <c r="D29" s="85"/>
      <c r="E29" s="85"/>
      <c r="F29" s="79"/>
      <c r="G29" s="79"/>
    </row>
    <row r="30" spans="1:7" ht="11.25" customHeight="1">
      <c r="A30" s="37" t="s">
        <v>107</v>
      </c>
      <c r="B30" s="37" t="s">
        <v>260</v>
      </c>
      <c r="C30" s="80" t="s">
        <v>193</v>
      </c>
      <c r="D30" s="86">
        <f>SUM(D31:D39)</f>
        <v>306</v>
      </c>
      <c r="E30" s="86">
        <f>SUM(E31:E39)</f>
        <v>0</v>
      </c>
      <c r="F30" s="98">
        <f>SUM(F31:F39)</f>
        <v>1078700</v>
      </c>
      <c r="G30" s="98">
        <f>SUM(G31:G39)</f>
        <v>1479676</v>
      </c>
    </row>
    <row r="31" spans="1:7" ht="12" customHeight="1">
      <c r="A31" s="148"/>
      <c r="B31" s="38" t="s">
        <v>261</v>
      </c>
      <c r="C31" s="83" t="s">
        <v>194</v>
      </c>
      <c r="D31" s="52">
        <v>133</v>
      </c>
      <c r="E31" s="52"/>
      <c r="F31" s="53">
        <v>114057</v>
      </c>
      <c r="G31" s="53">
        <v>680316</v>
      </c>
    </row>
    <row r="32" spans="1:7" ht="12.75" customHeight="1">
      <c r="A32" s="148"/>
      <c r="B32" s="38" t="s">
        <v>264</v>
      </c>
      <c r="C32" s="83" t="s">
        <v>195</v>
      </c>
      <c r="D32" s="55">
        <v>25</v>
      </c>
      <c r="E32" s="55"/>
      <c r="F32" s="53">
        <v>599250</v>
      </c>
      <c r="G32" s="53">
        <v>484822</v>
      </c>
    </row>
    <row r="33" spans="1:7" ht="12.75" customHeight="1">
      <c r="A33" s="148"/>
      <c r="B33" s="38" t="s">
        <v>263</v>
      </c>
      <c r="C33" s="83" t="s">
        <v>196</v>
      </c>
      <c r="D33" s="52"/>
      <c r="E33" s="52"/>
      <c r="F33" s="53">
        <v>243168</v>
      </c>
      <c r="G33" s="53">
        <v>233797</v>
      </c>
    </row>
    <row r="34" spans="1:7" ht="12" customHeight="1">
      <c r="A34" s="148"/>
      <c r="B34" s="38" t="s">
        <v>262</v>
      </c>
      <c r="C34" s="83" t="s">
        <v>197</v>
      </c>
      <c r="D34" s="52"/>
      <c r="E34" s="52"/>
      <c r="F34" s="53">
        <v>107212</v>
      </c>
      <c r="G34" s="53">
        <v>70458</v>
      </c>
    </row>
    <row r="35" spans="1:7" ht="21.75" customHeight="1">
      <c r="A35" s="148"/>
      <c r="B35" s="38" t="s">
        <v>265</v>
      </c>
      <c r="C35" s="83" t="s">
        <v>198</v>
      </c>
      <c r="D35" s="52"/>
      <c r="E35" s="52"/>
      <c r="F35" s="53">
        <v>2421</v>
      </c>
      <c r="G35" s="54"/>
    </row>
    <row r="36" spans="1:7" ht="21" customHeight="1">
      <c r="A36" s="148"/>
      <c r="B36" s="38" t="s">
        <v>267</v>
      </c>
      <c r="C36" s="83" t="s">
        <v>199</v>
      </c>
      <c r="D36" s="52"/>
      <c r="E36" s="52"/>
      <c r="F36" s="53"/>
      <c r="G36" s="54"/>
    </row>
    <row r="37" spans="1:7" ht="12.75" customHeight="1">
      <c r="A37" s="148"/>
      <c r="B37" s="38" t="s">
        <v>268</v>
      </c>
      <c r="C37" s="83" t="s">
        <v>200</v>
      </c>
      <c r="D37" s="52"/>
      <c r="E37" s="52"/>
      <c r="F37" s="53"/>
      <c r="G37" s="54"/>
    </row>
    <row r="38" spans="1:7" ht="12.75" customHeight="1">
      <c r="A38" s="148"/>
      <c r="B38" s="38" t="s">
        <v>269</v>
      </c>
      <c r="C38" s="83" t="s">
        <v>201</v>
      </c>
      <c r="D38" s="52"/>
      <c r="E38" s="52"/>
      <c r="F38" s="53"/>
      <c r="G38" s="54"/>
    </row>
    <row r="39" spans="1:7" ht="13.5" customHeight="1">
      <c r="A39" s="149"/>
      <c r="B39" s="38" t="s">
        <v>270</v>
      </c>
      <c r="C39" s="83" t="s">
        <v>202</v>
      </c>
      <c r="D39" s="52">
        <v>148</v>
      </c>
      <c r="E39" s="52"/>
      <c r="F39" s="79">
        <v>12592</v>
      </c>
      <c r="G39" s="94">
        <v>10283</v>
      </c>
    </row>
    <row r="40" spans="1:7" ht="15" customHeight="1">
      <c r="A40" s="51" t="s">
        <v>149</v>
      </c>
      <c r="B40" s="37" t="s">
        <v>271</v>
      </c>
      <c r="C40" s="80" t="s">
        <v>203</v>
      </c>
      <c r="D40" s="86">
        <f>SUM(D41:D43)</f>
        <v>0</v>
      </c>
      <c r="E40" s="86">
        <f>SUM(E41:E43)</f>
        <v>0</v>
      </c>
      <c r="F40" s="98">
        <f>SUM(F41:F43)</f>
        <v>0</v>
      </c>
      <c r="G40" s="98">
        <f>SUM(G41:G43)</f>
        <v>0</v>
      </c>
    </row>
    <row r="41" spans="1:7" ht="12.75" customHeight="1">
      <c r="A41" s="148"/>
      <c r="B41" s="38" t="s">
        <v>272</v>
      </c>
      <c r="C41" s="83" t="s">
        <v>204</v>
      </c>
      <c r="D41" s="52"/>
      <c r="E41" s="52"/>
      <c r="F41" s="53"/>
      <c r="G41" s="54"/>
    </row>
    <row r="42" spans="1:7" ht="12.75" customHeight="1">
      <c r="A42" s="148"/>
      <c r="B42" s="38" t="s">
        <v>273</v>
      </c>
      <c r="C42" s="83" t="s">
        <v>205</v>
      </c>
      <c r="D42" s="52"/>
      <c r="E42" s="52"/>
      <c r="F42" s="53"/>
      <c r="G42" s="54"/>
    </row>
    <row r="43" spans="1:7" ht="14.25" customHeight="1">
      <c r="A43" s="149"/>
      <c r="B43" s="38" t="s">
        <v>274</v>
      </c>
      <c r="C43" s="83" t="s">
        <v>247</v>
      </c>
      <c r="D43" s="85"/>
      <c r="E43" s="85"/>
      <c r="F43" s="79">
        <v>0</v>
      </c>
      <c r="G43" s="79"/>
    </row>
    <row r="44" spans="1:7" ht="14.25" customHeight="1">
      <c r="A44" s="164" t="s">
        <v>275</v>
      </c>
      <c r="B44" s="165"/>
      <c r="C44" s="69" t="s">
        <v>248</v>
      </c>
      <c r="D44" s="87">
        <f>SUM(D45:D46)</f>
        <v>77272</v>
      </c>
      <c r="E44" s="87">
        <f>SUM(E45:E46)</f>
        <v>0</v>
      </c>
      <c r="F44" s="67">
        <f>SUM(F45+F46)</f>
        <v>18966911</v>
      </c>
      <c r="G44" s="67">
        <f>SUM(G45+G46)</f>
        <v>19486834</v>
      </c>
    </row>
    <row r="45" spans="1:7" ht="14.25" customHeight="1">
      <c r="A45" s="148"/>
      <c r="B45" s="38" t="s">
        <v>276</v>
      </c>
      <c r="C45" s="83" t="s">
        <v>249</v>
      </c>
      <c r="D45" s="85"/>
      <c r="E45" s="85"/>
      <c r="F45" s="53">
        <v>4609</v>
      </c>
      <c r="G45" s="53">
        <v>3371</v>
      </c>
    </row>
    <row r="46" spans="1:7" ht="13.5" customHeight="1">
      <c r="A46" s="148"/>
      <c r="B46" s="38" t="s">
        <v>277</v>
      </c>
      <c r="C46" s="83" t="s">
        <v>250</v>
      </c>
      <c r="D46" s="85">
        <v>77272</v>
      </c>
      <c r="E46" s="85"/>
      <c r="F46" s="79">
        <v>18962302</v>
      </c>
      <c r="G46" s="79">
        <v>19483463</v>
      </c>
    </row>
    <row r="47" spans="1:7" ht="17.25" customHeight="1">
      <c r="A47" s="166" t="s">
        <v>278</v>
      </c>
      <c r="B47" s="167"/>
      <c r="C47" s="88" t="s">
        <v>251</v>
      </c>
      <c r="D47" s="89">
        <f>D4+D17</f>
        <v>285885</v>
      </c>
      <c r="E47" s="89">
        <f>E4+E17</f>
        <v>0</v>
      </c>
      <c r="F47" s="90">
        <f>SUM(F4+F17+F44)</f>
        <v>31404938</v>
      </c>
      <c r="G47" s="90">
        <f>SUM(G4+G17+G44)</f>
        <v>31316113</v>
      </c>
    </row>
    <row r="48" spans="1:7" ht="13.5" customHeight="1">
      <c r="A48" s="59"/>
      <c r="B48" s="76" t="s">
        <v>279</v>
      </c>
      <c r="C48" s="65" t="s">
        <v>206</v>
      </c>
      <c r="D48" s="50">
        <f>SUM(D4:D47)</f>
        <v>1143540</v>
      </c>
      <c r="E48" s="50">
        <f>SUM(E4:E47)</f>
        <v>0</v>
      </c>
      <c r="F48" s="96">
        <f>SUM(F4:F47)</f>
        <v>103912928</v>
      </c>
      <c r="G48" s="96">
        <f>SUM(G4:G47)</f>
        <v>103557897</v>
      </c>
    </row>
    <row r="49" ht="18" customHeight="1">
      <c r="C49" s="1"/>
    </row>
    <row r="50" ht="18" customHeight="1">
      <c r="C50" s="1"/>
    </row>
    <row r="51" ht="18" customHeight="1"/>
    <row r="52" ht="18" customHeight="1"/>
    <row r="53" ht="18" customHeight="1"/>
  </sheetData>
  <sheetProtection/>
  <mergeCells count="15">
    <mergeCell ref="A1:B2"/>
    <mergeCell ref="C1:C2"/>
    <mergeCell ref="D1:F2"/>
    <mergeCell ref="G1:G2"/>
    <mergeCell ref="A3:B3"/>
    <mergeCell ref="A4:B4"/>
    <mergeCell ref="A6:A8"/>
    <mergeCell ref="A12:A14"/>
    <mergeCell ref="A44:B44"/>
    <mergeCell ref="A45:A46"/>
    <mergeCell ref="A47:B47"/>
    <mergeCell ref="A17:B17"/>
    <mergeCell ref="A23:A29"/>
    <mergeCell ref="A31:A39"/>
    <mergeCell ref="A41:A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z0004236006</cp:lastModifiedBy>
  <cp:lastPrinted>2012-03-15T08:27:33Z</cp:lastPrinted>
  <dcterms:created xsi:type="dcterms:W3CDTF">2008-01-09T13:19:31Z</dcterms:created>
  <dcterms:modified xsi:type="dcterms:W3CDTF">2013-03-06T09:32:14Z</dcterms:modified>
  <cp:category/>
  <cp:version/>
  <cp:contentType/>
  <cp:contentStatus/>
</cp:coreProperties>
</file>