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5480" windowHeight="11445" tabRatio="1000" firstSheet="17" activeTab="22"/>
  </bookViews>
  <sheets>
    <sheet name="Hárok1 " sheetId="1" r:id="rId1"/>
    <sheet name="T1 počet študentov" sheetId="2" r:id="rId2"/>
    <sheet name="T1a vývoj počtu študentov" sheetId="3" r:id="rId3"/>
    <sheet name="T2 počet absolventov" sheetId="4" r:id="rId4"/>
    <sheet name="T3a - I.stupen prijatia" sheetId="5" r:id="rId5"/>
    <sheet name="T3B - II. stupen prijatia" sheetId="6" r:id="rId6"/>
    <sheet name="T3C - III stupen prijatia" sheetId="7" r:id="rId7"/>
    <sheet name="T4 štruktúra platiacich" sheetId="8" r:id="rId8"/>
    <sheet name="T5 skolne" sheetId="9" r:id="rId9"/>
    <sheet name="T6 mobility studenti" sheetId="10" r:id="rId10"/>
    <sheet name="T7 profesori" sheetId="11" r:id="rId11"/>
    <sheet name="T8 docenti" sheetId="12" r:id="rId12"/>
    <sheet name="T9 výberové konania" sheetId="13" r:id="rId13"/>
    <sheet name="T10 KKS I" sheetId="14" r:id="rId14"/>
    <sheet name="T11 mobility zam" sheetId="15" r:id="rId15"/>
    <sheet name="T12 záverečné práce" sheetId="16" r:id="rId16"/>
    <sheet name="T13publ činnosť" sheetId="17" r:id="rId17"/>
    <sheet name="T14umel.cinnost" sheetId="18" r:id="rId18"/>
    <sheet name="T15SP" sheetId="19" r:id="rId19"/>
    <sheet name="T16 pozastavene SP" sheetId="20" r:id="rId20"/>
    <sheet name="17 HI konania" sheetId="21" r:id="rId21"/>
    <sheet name="18 HI pozastavene " sheetId="22" r:id="rId22"/>
    <sheet name="T19 vyskumne granty" sheetId="23" r:id="rId23"/>
    <sheet name="T20 iné granty" sheetId="24" r:id="rId24"/>
    <sheet name="T21 umelecká činnosť" sheetId="25" r:id="rId25"/>
    <sheet name="skratky" sheetId="26" r:id="rId26"/>
  </sheets>
  <definedNames>
    <definedName name="_xlnm.Print_Area" localSheetId="20">'17 HI konania'!$A$1:$B$10</definedName>
    <definedName name="_xlnm.Print_Area" localSheetId="21">'18 HI pozastavene '!$A$1:$C$7</definedName>
    <definedName name="_xlnm.Print_Area" localSheetId="0">'Hárok1 '!$A$1:$I$10</definedName>
    <definedName name="_xlnm.Print_Area" localSheetId="15">'T12 záverečné práce'!$A$1:$F$9</definedName>
    <definedName name="_xlnm.Print_Area" localSheetId="22">'T19 vyskumne granty'!$A$1:$E$7</definedName>
    <definedName name="_xlnm.Print_Area" localSheetId="6">'T3C - III stupen prijatia'!$A$1:$J$38</definedName>
    <definedName name="_xlnm.Print_Area" localSheetId="12">'T9 výberové konania'!$A$1:$I$14</definedName>
  </definedNames>
  <calcPr calcMode="manual" fullCalcOnLoad="1"/>
</workbook>
</file>

<file path=xl/sharedStrings.xml><?xml version="1.0" encoding="utf-8"?>
<sst xmlns="http://schemas.openxmlformats.org/spreadsheetml/2006/main" count="1674" uniqueCount="738">
  <si>
    <t>denná forma</t>
  </si>
  <si>
    <t>občania SR</t>
  </si>
  <si>
    <t>cudzinci</t>
  </si>
  <si>
    <t>externá forma</t>
  </si>
  <si>
    <t>spolu</t>
  </si>
  <si>
    <t>stupeň</t>
  </si>
  <si>
    <t>1+2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</si>
  <si>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</si>
  <si>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</si>
  <si>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</si>
  <si>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</si>
  <si>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</si>
  <si>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</si>
  <si>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</si>
  <si>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ostatné</t>
  </si>
  <si>
    <t>Z**</t>
  </si>
  <si>
    <t>X**</t>
  </si>
  <si>
    <t>Y**</t>
  </si>
  <si>
    <t>programy ES</t>
  </si>
  <si>
    <t>NŠP</t>
  </si>
  <si>
    <t>iné (CEEPUS, NIL, ..)</t>
  </si>
  <si>
    <t>funkcia profesora</t>
  </si>
  <si>
    <t>funkcia docenta</t>
  </si>
  <si>
    <t>vš učiteľ nad 65 rokov</t>
  </si>
  <si>
    <t xml:space="preserve"> - zamietnutie</t>
  </si>
  <si>
    <t xml:space="preserve"> - stiahnutie</t>
  </si>
  <si>
    <t xml:space="preserve"> - iné (smrť, odňatie práva a pod)</t>
  </si>
  <si>
    <t>učiteľstvo, vychovávateľstvo a pedagogické vedy</t>
  </si>
  <si>
    <t>humanitné vedy</t>
  </si>
  <si>
    <t>umenie</t>
  </si>
  <si>
    <t>spoločenské a behaviorálne vedy</t>
  </si>
  <si>
    <t>ekonómia a manažment</t>
  </si>
  <si>
    <t>právo</t>
  </si>
  <si>
    <t>nelekárske zdravotnícke vedy</t>
  </si>
  <si>
    <t>spolu denná forma</t>
  </si>
  <si>
    <t>spolu externá forma</t>
  </si>
  <si>
    <t>spolu denná a externá forma</t>
  </si>
  <si>
    <t>počet iných skončení konaní</t>
  </si>
  <si>
    <t>spolu - vš</t>
  </si>
  <si>
    <t>P.č.</t>
  </si>
  <si>
    <t>ostatní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</si>
  <si>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</si>
  <si>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</si>
  <si>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</si>
  <si>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</si>
  <si>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</si>
  <si>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</si>
  <si>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</si>
  <si>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</si>
  <si>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</si>
  <si>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</si>
  <si>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V dennej aj v externej forme</t>
  </si>
  <si>
    <t>Rok</t>
  </si>
  <si>
    <t>Stupeň                štúdia</t>
  </si>
  <si>
    <t>Podskupina študijného odboru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</si>
  <si>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</si>
  <si>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</si>
  <si>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</si>
  <si>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</si>
  <si>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</si>
  <si>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</si>
  <si>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</si>
  <si>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</si>
  <si>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</si>
  <si>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Zdroj: VŠ</t>
  </si>
  <si>
    <t>V tom počet absolventov vysokej školy</t>
  </si>
  <si>
    <t>Podskupina študijných odborov</t>
  </si>
  <si>
    <t>V tom počet uchádzačov, ktorí získali vzdelanie nižšieho stupňa v zahraničí</t>
  </si>
  <si>
    <t>V tom počet uchádzačov zo zahraničia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</si>
  <si>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</si>
  <si>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</si>
  <si>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</si>
  <si>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</si>
  <si>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</si>
  <si>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</si>
  <si>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</si>
  <si>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</si>
  <si>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</si>
  <si>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</si>
  <si>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</si>
  <si>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</si>
  <si>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</si>
  <si>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</si>
  <si>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</si>
  <si>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</si>
  <si>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Dátum udelenia dekrétu</t>
  </si>
  <si>
    <t>Habilitačné konanie</t>
  </si>
  <si>
    <t>Funkcia</t>
  </si>
  <si>
    <t>Počet vyhlásených výberových konaní</t>
  </si>
  <si>
    <t>Priemerný počet uchádzačov na obsadenie pozície</t>
  </si>
  <si>
    <t>Priemerný počet uchádzačov, ktorý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</si>
  <si>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</si>
  <si>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</si>
  <si>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</si>
  <si>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</si>
  <si>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</si>
  <si>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</si>
  <si>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</si>
  <si>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</si>
  <si>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Vyjadrené úväzkom</t>
  </si>
  <si>
    <t>Profesori, docenti s DrSc.</t>
  </si>
  <si>
    <t>Docenti, bez DrSc.</t>
  </si>
  <si>
    <t>Ostatní s vedeckou hodnosťou</t>
  </si>
  <si>
    <t>Ostatní bez vedeckej hodnosti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</si>
  <si>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</si>
  <si>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</si>
  <si>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</si>
  <si>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</si>
  <si>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 xml:space="preserve"> rozdiel v % </t>
  </si>
  <si>
    <t xml:space="preserve">Počet obhájených </t>
  </si>
  <si>
    <t>bakalárska</t>
  </si>
  <si>
    <t>diplomová</t>
  </si>
  <si>
    <t xml:space="preserve">dizertačná </t>
  </si>
  <si>
    <t>Kategória
fakulta</t>
  </si>
  <si>
    <t>Ostatné</t>
  </si>
  <si>
    <t>rozdiel v %</t>
  </si>
  <si>
    <t>Kategória fakulta</t>
  </si>
  <si>
    <t>Názov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</si>
  <si>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</si>
  <si>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</si>
  <si>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</si>
  <si>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</si>
  <si>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</si>
  <si>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</si>
  <si>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</si>
  <si>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</si>
  <si>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</si>
  <si>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</si>
  <si>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</si>
  <si>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podiel v %</t>
  </si>
  <si>
    <t>ktorým bolo školné odpustené</t>
  </si>
  <si>
    <t>ktorým bolo školné znížené</t>
  </si>
  <si>
    <t>cudzincov, ktorí uhrádzajú školné</t>
  </si>
  <si>
    <t>Zamestnanec vysokej školy (áno/nie)</t>
  </si>
  <si>
    <t>Učitelia s DrSc.</t>
  </si>
  <si>
    <t>Poznámka</t>
  </si>
  <si>
    <t xml:space="preserve">Názov projektu </t>
  </si>
  <si>
    <t>Tabuľka č. 1: Počet študentov vysokej školy k 31. 10. 2010</t>
  </si>
  <si>
    <t>Tabuľka č. 2: Počet absolventov, ktorí riadne skončili štúdium v akademickom roku 2009/2010</t>
  </si>
  <si>
    <t>Tabuľka č. 3a: Prijímacie konanie na študijné programy v prvom stupni a v spojenom prvom a druhom stupni v roku 2010</t>
  </si>
  <si>
    <t>Tabuľla č. 3b: Prijímacie konanie na študijné programy v druhom stupni v roku 2010</t>
  </si>
  <si>
    <t>Tabuľka č. 3c: Prijímacie konanie na študijné programy v treťom stupni v roku 2010</t>
  </si>
  <si>
    <t>z toho počet študentov</t>
  </si>
  <si>
    <t>ktorým vznikla povinnosť uhradiť školné v externej forme</t>
  </si>
  <si>
    <t>ktorým vznikla v ak. roku 2009/2010 povinnosť uhradiť školné</t>
  </si>
  <si>
    <t>Tabuľka č. 5: Školné určené na akademický rok 2010/2011</t>
  </si>
  <si>
    <t>v roku 2008/2009</t>
  </si>
  <si>
    <t>počet neskončených konaní: stav k 1.1.2010</t>
  </si>
  <si>
    <t>počet neskončených konaní: stav k 31.12.2010</t>
  </si>
  <si>
    <t xml:space="preserve">priemerný vek schválených uchádzačov na vymenovanie za profesorov </t>
  </si>
  <si>
    <t>priemerný vek</t>
  </si>
  <si>
    <t>celkový počet schválených</t>
  </si>
  <si>
    <t>priemerný vek schválených uchádzačov na vymenovanie za docentov</t>
  </si>
  <si>
    <t>v roku 2009</t>
  </si>
  <si>
    <t>Evidenčný prepočítaný počet vysokoškolských učiteľov k 31. 10. 2010</t>
  </si>
  <si>
    <t>Získané FP do 31.12. v eur</t>
  </si>
  <si>
    <t>ktorým vznikla povinnosť uhradiť školné za prekročenie štandardnej dĺžky štúdia</t>
  </si>
  <si>
    <t>Príloha č. 2
k smernici č. 8/2010-R
k výročnej správe o činnosti za rok 2010</t>
  </si>
  <si>
    <t>maximálne</t>
  </si>
  <si>
    <t>priemerné</t>
  </si>
  <si>
    <t>minimálne</t>
  </si>
  <si>
    <t>denná</t>
  </si>
  <si>
    <t>externá</t>
  </si>
  <si>
    <t>študijné programy
I. stupňa</t>
  </si>
  <si>
    <t>študijné programy
 II. stupňa</t>
  </si>
  <si>
    <t>študijné programy
 III. stupňa</t>
  </si>
  <si>
    <t>Forma</t>
  </si>
  <si>
    <t>Občania SR</t>
  </si>
  <si>
    <t>Cudzinci (mimo EHS)</t>
  </si>
  <si>
    <t>Tabuľka č. 6: Prehľad akademických mobilt - študenti v akademickom roku 2009/2010</t>
  </si>
  <si>
    <t>Tabuľka č. 7: Zoznam predložených návrhov na vymenovanie za profesora</t>
  </si>
  <si>
    <t xml:space="preserve"> - iné (smrť, odňatie práva a pod.)</t>
  </si>
  <si>
    <t>Tabuľka č. 8: Zoznam udelených vedecko-pedagogických titulov docent za rok 2010</t>
  </si>
  <si>
    <t>Tabuľka č. 9: Výberové konania na miesta vysokoškolských učiteľov uskutočnené v roku 2010</t>
  </si>
  <si>
    <t>Tabuľka č. 10: Kvalifikačná štruktúra vysokoškolských učiteľov</t>
  </si>
  <si>
    <t>Tabuľka č. 11: Prehľad akademických mobilt - zamestnanci v akademickom roku 2009/2010</t>
  </si>
  <si>
    <t>Tabuľka č. 12: Informácie o prácach predložených na obhajobu v roku 2010</t>
  </si>
  <si>
    <t>Typ práce</t>
  </si>
  <si>
    <t>rigorózna</t>
  </si>
  <si>
    <t>Počet predložených prác</t>
  </si>
  <si>
    <t>Fyzický počet školiteľov prác</t>
  </si>
  <si>
    <t>Fyzický počet školiteľov prác bez PhD.</t>
  </si>
  <si>
    <t>Fyzický počet školiteľov prác (odborníci z praxe)</t>
  </si>
  <si>
    <t>Tabuľka č. 13: Publikačná činnosť vysokej školy za rok 2010</t>
  </si>
  <si>
    <t>Tabuľka č. 14: Zaznamenaná umelecká činnosť vysokej školy za rok 2010</t>
  </si>
  <si>
    <t>Tabuľka č. 15: Zoznam akreditovaných študijných programov k 1.9.2010</t>
  </si>
  <si>
    <t>Tabuľka č. 16: Zoznam akreditovaných študijných programov
s pozastaveným právom k 31. 12. 2010</t>
  </si>
  <si>
    <t>Tabuľka č. 17: Zoznam akreditácii habilitačného konania a konania na vymenúvanie profesorov  (k 31.12.2010)</t>
  </si>
  <si>
    <t>Tabuľka č. 19: Výskumné granty získané v roku 2010</t>
  </si>
  <si>
    <t>Tabuľka č. 18: Zoznam akreditácii habilitačného konania a konania na vymenúvanie profesorov
(pozastavené k 31. 12. 2010)</t>
  </si>
  <si>
    <t>Tabuľka č.20: Ostatné granty</t>
  </si>
  <si>
    <t>Tabuľka č. 21: Prehľad umeleckej činnosti vysokej školy za rok 2010</t>
  </si>
  <si>
    <t>Etika</t>
  </si>
  <si>
    <t>Filozofická</t>
  </si>
  <si>
    <t>Filozofia</t>
  </si>
  <si>
    <t>Bc.</t>
  </si>
  <si>
    <t>Psychológia</t>
  </si>
  <si>
    <t>Klasická archeológia</t>
  </si>
  <si>
    <t>História</t>
  </si>
  <si>
    <t>Dejiny a teória umenia</t>
  </si>
  <si>
    <t>Klasické jazyky</t>
  </si>
  <si>
    <t>Politológia</t>
  </si>
  <si>
    <t>Mgr.</t>
  </si>
  <si>
    <t>Klasické jazyky- latinská medievalistika a novolatinistika</t>
  </si>
  <si>
    <t>DŠ</t>
  </si>
  <si>
    <t>Systematická filozofia</t>
  </si>
  <si>
    <t>PhD.</t>
  </si>
  <si>
    <t>Slovenské dejiny</t>
  </si>
  <si>
    <t>Sociálna psychológia</t>
  </si>
  <si>
    <t>Dejiny a teória výtvarného umenia a architektúry</t>
  </si>
  <si>
    <t>Etika a morálna filozofia</t>
  </si>
  <si>
    <t>1.</t>
  </si>
  <si>
    <t>Sociológia</t>
  </si>
  <si>
    <t>2.</t>
  </si>
  <si>
    <t>Filozofická fakulta</t>
  </si>
  <si>
    <t>Pedagogická fakulta</t>
  </si>
  <si>
    <t>FZSP</t>
  </si>
  <si>
    <t xml:space="preserve"> Teologická fakulta</t>
  </si>
  <si>
    <t>Právnická fakulta</t>
  </si>
  <si>
    <t>spolu za TU</t>
  </si>
  <si>
    <t>Teologická fakulta</t>
  </si>
  <si>
    <t>PdF TU</t>
  </si>
  <si>
    <t>PF TU</t>
  </si>
  <si>
    <t>FF TU</t>
  </si>
  <si>
    <t>TF TU</t>
  </si>
  <si>
    <t>S</t>
  </si>
  <si>
    <t>Kresťanská filozofia</t>
  </si>
  <si>
    <t>D</t>
  </si>
  <si>
    <t>Základy kresťanskej filozofie a katolíckej teológie</t>
  </si>
  <si>
    <t>Náuka o rodine</t>
  </si>
  <si>
    <t>Formácia a vedenie spoločenstiev</t>
  </si>
  <si>
    <t>E</t>
  </si>
  <si>
    <t>Katolícka teológia</t>
  </si>
  <si>
    <t>ThDr.</t>
  </si>
  <si>
    <t xml:space="preserve">Systematická filozofia </t>
  </si>
  <si>
    <t>Právnická</t>
  </si>
  <si>
    <t>Právo</t>
  </si>
  <si>
    <t>Pedagogická</t>
  </si>
  <si>
    <t>Teologická</t>
  </si>
  <si>
    <t xml:space="preserve">7.4.3 Laboratórne vyšetrovacie metódy v zdravotníctve </t>
  </si>
  <si>
    <t xml:space="preserve">7.4.2 Verejné zdravotníctvo </t>
  </si>
  <si>
    <t xml:space="preserve">7.4.1 Ošetrovateľstvo </t>
  </si>
  <si>
    <t xml:space="preserve">3.1.14 Sociálna práca </t>
  </si>
  <si>
    <t>2.1.5. Etika</t>
  </si>
  <si>
    <t>2.1.1. Filozofia</t>
  </si>
  <si>
    <t>3.1.9. Psychológia</t>
  </si>
  <si>
    <t>2.1.26. Klasická archeológia</t>
  </si>
  <si>
    <t>2.1.7. História</t>
  </si>
  <si>
    <t>2.1.17. Dejiny a teória umenia</t>
  </si>
  <si>
    <t>2.1.31. Klasické jazyky</t>
  </si>
  <si>
    <t>3.1.6. Politológia</t>
  </si>
  <si>
    <t>7.4.1. Ošetrovateľstvo</t>
  </si>
  <si>
    <t>7.4.2. Verejné zdravotníctvo</t>
  </si>
  <si>
    <t>3.1.14. Sociálna práca</t>
  </si>
  <si>
    <t>7.4.3. Laboratórne vyšetrovacie metódy v zdravotníctve</t>
  </si>
  <si>
    <t>2.1.13. Katolícka teológia</t>
  </si>
  <si>
    <t>2.1.2. Systematická filozofia</t>
  </si>
  <si>
    <t>2.1.9. Slovenské dejiny</t>
  </si>
  <si>
    <t>3.1.13. Sociálna psychológia a psychológia práce</t>
  </si>
  <si>
    <t>2.1.18. Dejiny a teória výtvarného umenia a architektúry</t>
  </si>
  <si>
    <t>1.1.1. Učiteľstvo akademických predmetov</t>
  </si>
  <si>
    <t>1.1.3. Učiteľstvo umelecko- výchovných a výchovných predmetov</t>
  </si>
  <si>
    <t>1.1.2. Učiteľstvo profesijných predmetov a praktickej prípravy</t>
  </si>
  <si>
    <t>1.1.4. Pedagogika</t>
  </si>
  <si>
    <t>1.1.5. Predškolská a elementárna pedagogika</t>
  </si>
  <si>
    <t>1.1.3. Učiteľstvo umelecko-výchovných a výchovných predmetov</t>
  </si>
  <si>
    <t>1.1.10. Odborová didaktika</t>
  </si>
  <si>
    <t>FZaSP TU</t>
  </si>
  <si>
    <t>3.1.1. Sociológia</t>
  </si>
  <si>
    <t>DE</t>
  </si>
  <si>
    <t>ANR</t>
  </si>
  <si>
    <t>6161 800 Katolícka teológia</t>
  </si>
  <si>
    <t>Sociálna práca</t>
  </si>
  <si>
    <t>Ošetrovateľstvo</t>
  </si>
  <si>
    <t>Verejné zdravotníctvo</t>
  </si>
  <si>
    <t>Laboratórne vyšetrovacie metódy v zdravotníctve</t>
  </si>
  <si>
    <t>Teória a dejiny štátu a práva</t>
  </si>
  <si>
    <t>Pracovné právo</t>
  </si>
  <si>
    <t>Trestné právo</t>
  </si>
  <si>
    <t>3.4.2. Teória a dejiny štátu a práva</t>
  </si>
  <si>
    <t>3.4.6. Pracovné právo</t>
  </si>
  <si>
    <t>3.4.7. Trestné právo</t>
  </si>
  <si>
    <t>Učiteľstvo slovenského jazyka a literatúry v kombinácii</t>
  </si>
  <si>
    <t>Učiteľstvo nemeckého jazyka a literatúry v kombinácii</t>
  </si>
  <si>
    <t>Učiteľstvo anglického jazyka a literatúry v kombinácii</t>
  </si>
  <si>
    <t>Učiteľstvo matematiky v kombinácii</t>
  </si>
  <si>
    <t>Učiteľstvo fyziky v kombinácii</t>
  </si>
  <si>
    <t>Učiteľstvo informatiky v kombinácii</t>
  </si>
  <si>
    <t>Učiteľstvo biológie v kombinácii</t>
  </si>
  <si>
    <t>Učiteľstvo chémie v kombinácii</t>
  </si>
  <si>
    <t>Učiteľstvo etickej výchovy v kombinácii</t>
  </si>
  <si>
    <t>Učiteľstvo výtvarneho umenia v kombinácii</t>
  </si>
  <si>
    <t>Učiteľstvo praktických potravinárskych a chemických predmetov</t>
  </si>
  <si>
    <t>Učiteľstvo pre primárne vzdelávanie</t>
  </si>
  <si>
    <t>Učiteľstvo informatiky</t>
  </si>
  <si>
    <t>Animácia výtvarného umenia</t>
  </si>
  <si>
    <t>Sociálna pedagogika a vychovávateľstvo</t>
  </si>
  <si>
    <t>Predškolská a elementárna pedagogika</t>
  </si>
  <si>
    <t>Predškolská inkluzívna pedagogika</t>
  </si>
  <si>
    <t>Sociálna práca v zdravotníctve</t>
  </si>
  <si>
    <t>Pedagogika výtvarného umenia</t>
  </si>
  <si>
    <t>Predškolská pedagogika</t>
  </si>
  <si>
    <t>Riadenie a organizácia sociálnych služieb</t>
  </si>
  <si>
    <t>Pedagogika</t>
  </si>
  <si>
    <t>Teória chemického vzdelávania</t>
  </si>
  <si>
    <t>3.4.1. Právo</t>
  </si>
  <si>
    <t>Tabuľka č. 4: Počet študentov uhrádzajúcich školné (ak. rok 2009/2010)</t>
  </si>
  <si>
    <t>Tabuľka č. 1a: Vývoj počtu študentov (stav k 31.10. 2010)</t>
  </si>
  <si>
    <t>doc. PhDr. Milan Katuninec, PhD.</t>
  </si>
  <si>
    <t>X</t>
  </si>
  <si>
    <t>doc. PhDr. Klára Kuzmová, CSc.</t>
  </si>
  <si>
    <t>doc. PhDr. Mária Kohútová, CSc.</t>
  </si>
  <si>
    <t>doc. RNDr.Vladimír Bošák, CSc.</t>
  </si>
  <si>
    <t>doc. PhDr. ThLic. Juraj Dolinský SJ, PhD.</t>
  </si>
  <si>
    <t>doc. PhDr. Silvia Gáliková, CSc.</t>
  </si>
  <si>
    <t>Mária Orišková, Mgr., Dr. phil.</t>
  </si>
  <si>
    <t>Nasir A. Jalili, RNDr., CSc.</t>
  </si>
  <si>
    <t>Andrea Botíková, PhDr., PhD.</t>
  </si>
  <si>
    <t>Ľubica Ilievová, PhDr., PhD.</t>
  </si>
  <si>
    <t>Ľubica Forgáčová, MUDr., PhD.</t>
  </si>
  <si>
    <t>Denisa Ilenčíková, MUDr., PhD.</t>
  </si>
  <si>
    <t>Glória Braunsteiner, Dr. theol.</t>
  </si>
  <si>
    <t>Marian Kuna, Mgr., M.A., PhD.</t>
  </si>
  <si>
    <t>systematická filozofia</t>
  </si>
  <si>
    <t>Juraj Jankuv, JUDr., PhD.</t>
  </si>
  <si>
    <t>3.4.2. teória a dejiny štátu a práva</t>
  </si>
  <si>
    <t>FZaSP</t>
  </si>
  <si>
    <t>ÚD</t>
  </si>
  <si>
    <t>SHÚ</t>
  </si>
  <si>
    <t>ZZY 2</t>
  </si>
  <si>
    <t>ZZV 1</t>
  </si>
  <si>
    <t>ZYZ 10</t>
  </si>
  <si>
    <t>ZYY 14</t>
  </si>
  <si>
    <t>ZYX 5</t>
  </si>
  <si>
    <t>ZYV 3</t>
  </si>
  <si>
    <t>ZXY 1</t>
  </si>
  <si>
    <t>ZXX 1</t>
  </si>
  <si>
    <t>ZVZ 1</t>
  </si>
  <si>
    <t xml:space="preserve">rozdiel </t>
  </si>
  <si>
    <t>2.1.9. slovenské dejiny</t>
  </si>
  <si>
    <t>1.1.4. pedagogika</t>
  </si>
  <si>
    <t>1.1.10. odborová didaktika</t>
  </si>
  <si>
    <t>2.1.13. katolícka teológia</t>
  </si>
  <si>
    <t xml:space="preserve">2.1.2. systematická filozofia </t>
  </si>
  <si>
    <t>3.4.6. pracovné právo</t>
  </si>
  <si>
    <t>3.4.7. trestné právo</t>
  </si>
  <si>
    <t>Neurokognitívne mechanizmy selektívneho zamerania a udržania pozornosti</t>
  </si>
  <si>
    <t>VEGA, č.2/0023/10</t>
  </si>
  <si>
    <t>Fenomén krásy v reflexii ruského a slovanského myslenia 20. storočia</t>
  </si>
  <si>
    <t>VEGA, č.1/0213/10</t>
  </si>
  <si>
    <t>3.</t>
  </si>
  <si>
    <t>Inovácia a tradícia v neskorej dobe kamennej a bronzovej na Slovensku II.</t>
  </si>
  <si>
    <t>VEGA, č.1/0232/10</t>
  </si>
  <si>
    <t>4.</t>
  </si>
  <si>
    <t>Analýza totalitarizmu, jeho povod a riziká návratu</t>
  </si>
  <si>
    <t>VEGA, č.1/0267/10</t>
  </si>
  <si>
    <t>5.</t>
  </si>
  <si>
    <t>Rodové archívy slovenskej šľachty</t>
  </si>
  <si>
    <t>VEGA, č.1/0234/10</t>
  </si>
  <si>
    <t>6.</t>
  </si>
  <si>
    <t>Kanonické vizitácie ako historický prameň</t>
  </si>
  <si>
    <t>VEGA, č.1/0208/10</t>
  </si>
  <si>
    <t>7.</t>
  </si>
  <si>
    <t>Idey a vývoj slovenského národotvorného myslenia</t>
  </si>
  <si>
    <t>VEGA, č.1/0209/10</t>
  </si>
  <si>
    <t>8.</t>
  </si>
  <si>
    <t>Validita aplikácií teórie odpovede na ooložku v psychometrii. Komparácia s klasickou teóriou testov.</t>
  </si>
  <si>
    <t>VEGA, č.1/0228/10</t>
  </si>
  <si>
    <t>9.</t>
  </si>
  <si>
    <t>Psychologická antropológia: kontexty a antropologické konštanty z hľadiska demenzionálnej ontológie</t>
  </si>
  <si>
    <t>VEGA, č.1/0252/10</t>
  </si>
  <si>
    <t>10.</t>
  </si>
  <si>
    <t>Rimania a Germáni na strednom Dunaji: kontakty a konfrontácie</t>
  </si>
  <si>
    <t>VEGA, č.1/0408/09</t>
  </si>
  <si>
    <t>11.</t>
  </si>
  <si>
    <t>Pramene k stredovekým slovenským dejinám II.</t>
  </si>
  <si>
    <t>VEGA, č.1/0732/09</t>
  </si>
  <si>
    <t>12.</t>
  </si>
  <si>
    <t>Sídla a hroby spločneskej elity na Slovensku vo včasnej dobe dejinnej a na začiatku stredoveku</t>
  </si>
  <si>
    <t>VEGA, č. 2/0105/09</t>
  </si>
  <si>
    <t>13.</t>
  </si>
  <si>
    <t>Postavenie latinčiny na Slovensku v 19. storočí</t>
  </si>
  <si>
    <t>VEGA, č. 2/0067/09</t>
  </si>
  <si>
    <t>14.</t>
  </si>
  <si>
    <t>Filozofia ako terapia</t>
  </si>
  <si>
    <t>VEGA, č. 1/0691/08</t>
  </si>
  <si>
    <t>15.</t>
  </si>
  <si>
    <t>Premeny novovekej spoločnosti</t>
  </si>
  <si>
    <t>VEGA, č. 1/0391/08</t>
  </si>
  <si>
    <t>16.</t>
  </si>
  <si>
    <t>Porozumenie slobody v súčasnej kultúre</t>
  </si>
  <si>
    <t>VEGA, č. 1/0299/08</t>
  </si>
  <si>
    <t>17.</t>
  </si>
  <si>
    <t>Transformácie identity človeka v slovenskej spoločnosti</t>
  </si>
  <si>
    <t>VEGA, č. 1/0278/08</t>
  </si>
  <si>
    <t>18.</t>
  </si>
  <si>
    <t>Cirkevný miestopis Slovenska v stredoveku I.</t>
  </si>
  <si>
    <t>VEGA, č. 1/0277/08</t>
  </si>
  <si>
    <t>19.</t>
  </si>
  <si>
    <t>Slovenské dejiny vo svetle dokumentov z vatikánskych archívov</t>
  </si>
  <si>
    <t>VEGA, č. 1/0655/08</t>
  </si>
  <si>
    <t>20.</t>
  </si>
  <si>
    <t>Možnosti psychologickej, sociálnej a logoterapeutickej intervencie v systéme poradenských služieb "Pomoc obetiam násilia" na Slovensku:Retrospektívna analýza a ďalšie perspektívy</t>
  </si>
  <si>
    <t>VEGA, č. 1/0177/08</t>
  </si>
  <si>
    <t>21.</t>
  </si>
  <si>
    <t xml:space="preserve">Pedagogická </t>
  </si>
  <si>
    <t>Teória čísel a jej aplikácie</t>
  </si>
  <si>
    <t>VEGA, č. 2/0206/10</t>
  </si>
  <si>
    <t>22.</t>
  </si>
  <si>
    <t>Princípy a stratégie komunikácie vedcov s verejnosťou</t>
  </si>
  <si>
    <t>VEGA, č. 1/0413/10</t>
  </si>
  <si>
    <t>23.</t>
  </si>
  <si>
    <t>Využitie interakcií na inováciu vyučovania informatiky</t>
  </si>
  <si>
    <t>VEGA, č. 1/0247/10</t>
  </si>
  <si>
    <t>24.</t>
  </si>
  <si>
    <t>Využitie genomických a proteomických prístupov na charakterizáciu mutantných línií amarantu</t>
  </si>
  <si>
    <t>VEGA, č. 2/0109/09</t>
  </si>
  <si>
    <t>25.</t>
  </si>
  <si>
    <t>Faktory ovplyvňujúce obranné správanie u vtákov: vplyv sociálneho systému, pohlavia, kvality a  skúseností rodičovského páru na intenzitu hniezdnej obrany u trsteniarika škriekavého (Acrocephalus arundinaceus)</t>
  </si>
  <si>
    <t>VEGA, č. 1/0566/09</t>
  </si>
  <si>
    <t>26.</t>
  </si>
  <si>
    <t>Kognitívne, emocionálne a morálne aspekty školského šikanovania a ich využitie v prevencii šikanovania na základnej škole.</t>
  </si>
  <si>
    <t>VEGA, č. 1/0065/09</t>
  </si>
  <si>
    <t>27.</t>
  </si>
  <si>
    <t>Zmeny školského prostredia z hľadiska reprodukcie kultúrnej gramotnosti</t>
  </si>
  <si>
    <t>VEGA, č. 1/0172/09</t>
  </si>
  <si>
    <t>28.</t>
  </si>
  <si>
    <t>Filozoficko-antropologické východiská pedagogického myslenia v európskej tradícii a kultúre</t>
  </si>
  <si>
    <t>VEGA, č. 1/0452/08</t>
  </si>
  <si>
    <t>29.</t>
  </si>
  <si>
    <t>Globálne prístupné experimenty v prírodných vedách ako súčasť integrovaného e-learningu</t>
  </si>
  <si>
    <t>VEGA, č. 1/0332/08</t>
  </si>
  <si>
    <t>30.</t>
  </si>
  <si>
    <t>Hydronymia západného Slovenska</t>
  </si>
  <si>
    <t>VEGA, č. 1/0884/08</t>
  </si>
  <si>
    <t>31.</t>
  </si>
  <si>
    <t>Dynamické faktory formovania súčasnej hudobnej kultúry</t>
  </si>
  <si>
    <t>VEGA, č. 2/0113/08</t>
  </si>
  <si>
    <t>32.</t>
  </si>
  <si>
    <t>Hagiografické a bohoslužobné texty súvisiace s cyrilometodskou misiou</t>
  </si>
  <si>
    <t>VEGA, č. 2/0102/10</t>
  </si>
  <si>
    <t>33.</t>
  </si>
  <si>
    <t>Komentár k biblickej knihe Exodus</t>
  </si>
  <si>
    <t>VEGA, č. 1/0274/09</t>
  </si>
  <si>
    <t>34.</t>
  </si>
  <si>
    <t>Stručný katolícky teologický slovník</t>
  </si>
  <si>
    <t>VEGA, č. 1/0628/09</t>
  </si>
  <si>
    <t>35.</t>
  </si>
  <si>
    <t>Cyrilské a latinské pramene byzantsko-slovanskej tradície na Slovensku</t>
  </si>
  <si>
    <t>VEGA, č. 2/0020/09</t>
  </si>
  <si>
    <t>36.</t>
  </si>
  <si>
    <t>Formy spirituality katolíkov, čo žijú v nesviatostnom manželstve</t>
  </si>
  <si>
    <t>VEGA, č. 1/0217/08</t>
  </si>
  <si>
    <t>37.</t>
  </si>
  <si>
    <t xml:space="preserve">Hospodárska kriminalita v Slovenskej republike </t>
  </si>
  <si>
    <t>1.195</t>
  </si>
  <si>
    <t>VEGA, č. 1/ 0056/08</t>
  </si>
  <si>
    <t>38.</t>
  </si>
  <si>
    <t>Štát a cirkev. Prienik dvoch právnych systémov medzinárodného spoločenstva v súčasnej dobe. Interakcia a vzťahy kánonického práva, slovenského práva a medzinárodného práv</t>
  </si>
  <si>
    <t>2.357</t>
  </si>
  <si>
    <t>VEGA, č. 1/0335/08</t>
  </si>
  <si>
    <t>39.</t>
  </si>
  <si>
    <t>Justiniánske Digesta a ich sprístupňovanie vo vedeckej a odbornej komunite</t>
  </si>
  <si>
    <t>3.618</t>
  </si>
  <si>
    <t>VEGA, č. 1/0543/08</t>
  </si>
  <si>
    <t>40.</t>
  </si>
  <si>
    <t xml:space="preserve">Významné pramene stredovekého práva a ich prínos pre súčasnosť </t>
  </si>
  <si>
    <t>1.524</t>
  </si>
  <si>
    <t>VEGA, č. 1/0576/08</t>
  </si>
  <si>
    <t>41.</t>
  </si>
  <si>
    <t xml:space="preserve">Interpretácia a aplikácia práva v kontexte jeho globalizácie a unifikácie </t>
  </si>
  <si>
    <t>5.869</t>
  </si>
  <si>
    <t>VEGA, č. 1/0614/08</t>
  </si>
  <si>
    <t>42.</t>
  </si>
  <si>
    <t xml:space="preserve">Dôstojnosť ľudskej osoby a liberalizácia pracovnoprávnych vzťahov </t>
  </si>
  <si>
    <t>6.233</t>
  </si>
  <si>
    <t>VEGA, č. 1/0183/09</t>
  </si>
  <si>
    <t>43.</t>
  </si>
  <si>
    <t xml:space="preserve">Význam  medzinárodnej zmluvy ako inštitútu medzinárodného práva v globalizovanom právnom prostredí  a jej interakcia s právnym poriadkom Slovenskej republiky </t>
  </si>
  <si>
    <t>6.852</t>
  </si>
  <si>
    <t>VEGA, č. 1/0347/09</t>
  </si>
  <si>
    <t>44.</t>
  </si>
  <si>
    <t xml:space="preserve">Postavenie a uplatnenie prameňov práva v hostorickoprávnom vývoji na území Slovenska </t>
  </si>
  <si>
    <t>6.284</t>
  </si>
  <si>
    <t>VEGA č. 1/0062/10</t>
  </si>
  <si>
    <t>45.</t>
  </si>
  <si>
    <t xml:space="preserve">Princípy dobrej verejnej správy – legislatívne opatrenia na zvýšenie ich účinnosti v praxi </t>
  </si>
  <si>
    <t>1.645</t>
  </si>
  <si>
    <t>VEGA č. 1/0088/10</t>
  </si>
  <si>
    <t>46.</t>
  </si>
  <si>
    <t xml:space="preserve">Migrácia zamestnancov pri voľnom pohybe služieb v Európskom hospodárskom priestore </t>
  </si>
  <si>
    <t>5.978</t>
  </si>
  <si>
    <t>VEGA č. 1/0200/10</t>
  </si>
  <si>
    <t>47.</t>
  </si>
  <si>
    <t xml:space="preserve">Správne súdnictvo </t>
  </si>
  <si>
    <t>3.828</t>
  </si>
  <si>
    <t>VEGA č. 1/0319/10</t>
  </si>
  <si>
    <t>48.</t>
  </si>
  <si>
    <t xml:space="preserve">Europeizácia slovenského súkromného práva na pozadí kreovania európskeho zmluvného a deliktného práva ako spoločného základu súkromného práva európskych právnych poriadkov </t>
  </si>
  <si>
    <t>6.685</t>
  </si>
  <si>
    <t>VEGA č. 1/0665/10</t>
  </si>
  <si>
    <t>49.</t>
  </si>
  <si>
    <t>Sociálne riziká a základné ľudské práva – výzvy pre pracovné právo 21. storočia</t>
  </si>
  <si>
    <t>7.456</t>
  </si>
  <si>
    <t>VEGA č. 1/0729/10</t>
  </si>
  <si>
    <t>50.</t>
  </si>
  <si>
    <t>Ústav dejín TVU</t>
  </si>
  <si>
    <t>Dejiny Trnavskej univerzity 1635-1777, 1992.2010</t>
  </si>
  <si>
    <t>VEGA, č. 1/0248/08</t>
  </si>
  <si>
    <t>51.</t>
  </si>
  <si>
    <t>Klasická archeológia: nové metódy vo výučbe a tvorba študijných materiálov na báze informačných technológií</t>
  </si>
  <si>
    <t>52.</t>
  </si>
  <si>
    <t>Ideové, koncepčné a typologické východiská kostola</t>
  </si>
  <si>
    <t>KEGA, č. 3/6336/08</t>
  </si>
  <si>
    <t>53.</t>
  </si>
  <si>
    <t>Monumentálne dielao uhorského polyhistora Mateja Bela Notitiae Hungariae novae histocio-geographica I-V (Viedeň 1735 - 1742) a jeho význam</t>
  </si>
  <si>
    <t>KEGA, č.3/6254/08</t>
  </si>
  <si>
    <t>54.</t>
  </si>
  <si>
    <t>Intertext / Konceptuálny a postkonceptuálny text</t>
  </si>
  <si>
    <t>KEGA, č. 222-015TVU-4/2010</t>
  </si>
  <si>
    <t>55.</t>
  </si>
  <si>
    <t>Rozvoj digitálnej gramotnosti v základnej a strednej škole</t>
  </si>
  <si>
    <t>KEGA, č. 119-005TVU-4/2010</t>
  </si>
  <si>
    <t>56.</t>
  </si>
  <si>
    <t>Vieš, čo vieš?</t>
  </si>
  <si>
    <t>KEGA, č. 175-006TVU-4/2010</t>
  </si>
  <si>
    <t>57.</t>
  </si>
  <si>
    <t>Animácia výtvarného umenia a multimédiá</t>
  </si>
  <si>
    <t>KEGA, č. 204-014TVU-4/2010</t>
  </si>
  <si>
    <t>58.</t>
  </si>
  <si>
    <t>Napĺňanie kultúrnych potrieb znevýhodnených skupín prostredníctvom muzikoterapeutických a etnopedagogických prístupov v umeleckom vzdelávaní</t>
  </si>
  <si>
    <t>KEGA, č. 476-028KU-4/2010</t>
  </si>
  <si>
    <t>59.</t>
  </si>
  <si>
    <t>Teoretické aspekty jazykového a literárneho vzdelávania v príprave učiteľov materinského jazyka a literatúry</t>
  </si>
  <si>
    <t>KEGA, č. 3/7040/09</t>
  </si>
  <si>
    <t>60.</t>
  </si>
  <si>
    <t>Konceptuálna a metodická podpora tvorby školských vzdelávacích programov</t>
  </si>
  <si>
    <t>KEGA, č. 3/7035/09</t>
  </si>
  <si>
    <t>61.</t>
  </si>
  <si>
    <t>Skúmanie možností aplikácie inkluzívnej pedagogiky v stredoeurópskom regióne</t>
  </si>
  <si>
    <t>KEGA, č. 3/6013/08</t>
  </si>
  <si>
    <t>62.</t>
  </si>
  <si>
    <t>E-learning ako efektívny nástroj vo vyučovaní matematiky</t>
  </si>
  <si>
    <t>KEGA, č. 3/7263/09</t>
  </si>
  <si>
    <t>63.</t>
  </si>
  <si>
    <t>Dobudovanie reálneho on line  e-laboratória   -    prostredia  pre integrované rozvíjanie klúčových kompetencií študenta a učiteľa  tretieho tisícročie     Dobudovanie reálneho on line  e-laboratória   -    prostredia  pre integrované roz</t>
  </si>
  <si>
    <t>KEGA, č. 3/7227/09</t>
  </si>
  <si>
    <t>64.</t>
  </si>
  <si>
    <t xml:space="preserve">Tvorba bakalárskeho a magisterského študijného programu "Európske a medzinárodné právo v anglickom jazyku" </t>
  </si>
  <si>
    <t>16.802</t>
  </si>
  <si>
    <t>KEGA, č. 3/7445/09</t>
  </si>
  <si>
    <t>65.</t>
  </si>
  <si>
    <t>Nové triedy integrálnych grafov</t>
  </si>
  <si>
    <t xml:space="preserve">APVV, SK-SRB-005-09 </t>
  </si>
  <si>
    <t>66.</t>
  </si>
  <si>
    <t xml:space="preserve">Flexibilita pracovného práva a nový systém sociálnej bezpečnosti </t>
  </si>
  <si>
    <t>36.425</t>
  </si>
  <si>
    <t>APVV, č. LPP-004809</t>
  </si>
  <si>
    <t>67.</t>
  </si>
  <si>
    <t>Molekulová detekcia protilátok proti onkogénnych
vírusov u obyvateľov Trnavy a okolia</t>
  </si>
  <si>
    <t>Mesto Trnava</t>
  </si>
  <si>
    <t>Zahraničné</t>
  </si>
  <si>
    <t>Large scale dissemination of inquiry based science and mathematics education</t>
  </si>
  <si>
    <t>7. Rámcový program - Veda a spoločnosť - 2009 - 1, Fibonacci project</t>
  </si>
  <si>
    <t xml:space="preserve">Critical Terms for East European Art History and Visual Culture. </t>
  </si>
  <si>
    <t>Erste Stiftung</t>
  </si>
  <si>
    <t xml:space="preserve">FZaSP </t>
  </si>
  <si>
    <t>HIA - N - MAC</t>
  </si>
  <si>
    <t>Syddanska univerzita</t>
  </si>
  <si>
    <t>The University of Iowa</t>
  </si>
  <si>
    <t>RAPID</t>
  </si>
  <si>
    <t>SRAP</t>
  </si>
  <si>
    <t>Executive Agency for Health and Consumers (EAHC), Luxembourg</t>
  </si>
  <si>
    <t>SEPA</t>
  </si>
  <si>
    <t>European education institution</t>
  </si>
  <si>
    <t>Zdravotnícka</t>
  </si>
  <si>
    <t xml:space="preserve">spolu: </t>
  </si>
  <si>
    <t>FF</t>
  </si>
  <si>
    <t>Cyklus prednášok hosťujúcich profesorvo pri príležitosti 375. výročia založenia TU v Trnave</t>
  </si>
  <si>
    <t>10/2/3/21</t>
  </si>
  <si>
    <t>Monumenta Vaticana Slovaciae. Tomus II. Registra supplicationum  res getas Slovacas illustrantia. Volumen 2. (1417-1431)</t>
  </si>
  <si>
    <t>10/2/3/23</t>
  </si>
  <si>
    <t>Medzinárodná konferencia klasickej archeológie k 375 výročiu založenia Trnavskej univerzity</t>
  </si>
  <si>
    <t>10/2/3/22</t>
  </si>
  <si>
    <t>Trnava očami Mateja Bela - workshop k latinskému prekladu</t>
  </si>
  <si>
    <t>10/2/3/20</t>
  </si>
  <si>
    <t>Vivat, crescat, floretat Universitas Tysrnaviensis</t>
  </si>
  <si>
    <t>10/2/3/19</t>
  </si>
  <si>
    <t>Tyrnavia nascens (vydanie latinsko-slovenského textu diela Štefana Čibu)</t>
  </si>
  <si>
    <t>10/2/3/18</t>
  </si>
  <si>
    <t>Spirometria ako prevencia CHOCHP</t>
  </si>
  <si>
    <t>10/1/8/4</t>
  </si>
  <si>
    <t>Medzinárodná konferencia: Jazyková kompetencia ako súčasť celoživotného vzdelávania</t>
  </si>
  <si>
    <t>10/2/3/16</t>
  </si>
  <si>
    <t>Letná škola socioterapie a psychoterapie</t>
  </si>
  <si>
    <t>10/2/3/17</t>
  </si>
  <si>
    <t>Prvá pomoc a epilepsia</t>
  </si>
  <si>
    <t>10/1/6/8</t>
  </si>
  <si>
    <t>Obezita  - zdravotný problém v tehotnosti</t>
  </si>
  <si>
    <t>10/1/6/7</t>
  </si>
  <si>
    <t>Molekulová detekcia protilátok proti onkogénnym vírusom u obyvateľov Trnavy a okolia</t>
  </si>
  <si>
    <t>10/1/6/9</t>
  </si>
  <si>
    <t>PdF</t>
  </si>
  <si>
    <t>Hodnotenie kvality vnútorného prostredia budov základných škôl v Trnave</t>
  </si>
  <si>
    <t>10/3/9/5</t>
  </si>
  <si>
    <t>Analýza vedomostí žiakov trnavských škôl a ich postoj k nemeckému jazyku a literatúre</t>
  </si>
  <si>
    <t>10/2/3/24</t>
  </si>
  <si>
    <t>Testovanie a implementácia koncepcie vyučovania cudzích jazykov na základných školách</t>
  </si>
  <si>
    <t>10/2/3/25</t>
  </si>
  <si>
    <t>Vydanie skladačky k výstave "Stav neprítomnosti"</t>
  </si>
  <si>
    <t>10/2/4/6</t>
  </si>
  <si>
    <t>Chemický jarmok (Chémia a Trnavská univerzita - včera a dnes)</t>
  </si>
  <si>
    <t>10/2/3/09</t>
  </si>
  <si>
    <t>Ústav dejín</t>
  </si>
  <si>
    <t>Mesto Trnava a Trnavská univerzita - 1635-1777 - výskum</t>
  </si>
  <si>
    <t>10/2/3/26</t>
  </si>
  <si>
    <t>Trnavská univerzita vo svetle dejín - medzinárodná konferencia</t>
  </si>
  <si>
    <t>10/2/3/70</t>
  </si>
  <si>
    <t>Rektorát</t>
  </si>
  <si>
    <t>375. výročie založenia starobylej Trnavskej univerzity</t>
  </si>
  <si>
    <t>10/2/3/08</t>
  </si>
  <si>
    <t>Športové dni Trnavskej univerzity 2010 (7.ročník)</t>
  </si>
  <si>
    <t>10/2/1/17</t>
  </si>
  <si>
    <t>TU</t>
  </si>
  <si>
    <t>Podpora infraštruktúry Trnavskej univerzity v Trnave za účelom zlepšenia podmienok vzdelávacieho procesu</t>
  </si>
  <si>
    <t>Dokončenie modernizácie infraštruktúry Trnavskej univerzity v Trnave pre zlepšenie podmienok vzdelávacieho procesu</t>
  </si>
  <si>
    <t>Inovatívne formy vzdelávania v transformujúcom sa univerzitnom vzdelávaní</t>
  </si>
  <si>
    <t>Rozvoj virtuálnej univerzity – Tvorba a inovácia študijných programov s využitím moderných foriem vzdelávania</t>
  </si>
  <si>
    <t>Zefektívnenie správy a riadenia univerzity s využitím moderných technológii</t>
  </si>
  <si>
    <t>ZYZ</t>
  </si>
  <si>
    <t xml:space="preserve">Gajdoš Roman </t>
  </si>
  <si>
    <t xml:space="preserve">Současná slovenská geometrie 1 </t>
  </si>
  <si>
    <t xml:space="preserve">Městská galerie Plzeň </t>
  </si>
  <si>
    <t>11.3.2010 - 2.5.2010</t>
  </si>
  <si>
    <t xml:space="preserve">Baláž Blažej </t>
  </si>
  <si>
    <t xml:space="preserve">Slovenská grafika 20. století </t>
  </si>
  <si>
    <t xml:space="preserve">Galerie moderního umění v Hradci Králové </t>
  </si>
  <si>
    <t>04.03.2010 - 23.05.2010</t>
  </si>
  <si>
    <t>After Hours: Phase 2</t>
  </si>
  <si>
    <t>Orange County Center for</t>
  </si>
  <si>
    <t>Contemporary Art (OCCCA), Santa Ana</t>
  </si>
  <si>
    <t>01.07.2010 - 29.07.2010</t>
  </si>
  <si>
    <t>Tendencie grafickej tvorby v 80. a 90. rokoch na Slovensku</t>
  </si>
  <si>
    <t>Slovenský inštitút Budapešť</t>
  </si>
  <si>
    <t>14.09.2010 - 31.10.2010</t>
  </si>
  <si>
    <t xml:space="preserve">Balážová Mária </t>
  </si>
  <si>
    <t xml:space="preserve">After Hours: Phase 2 </t>
  </si>
  <si>
    <t xml:space="preserve">Orange County Center for Contemporary Art </t>
  </si>
  <si>
    <t>(OCCCA) Santa Ana</t>
  </si>
  <si>
    <t xml:space="preserve">Rónaiová Veronika </t>
  </si>
  <si>
    <t>Medzinárodná výstava kresby 2009</t>
  </si>
  <si>
    <t xml:space="preserve">IDC Wroclaw 2009 </t>
  </si>
  <si>
    <r>
      <t>Charakteristika:</t>
    </r>
    <r>
      <rPr>
        <i/>
        <sz val="12"/>
        <rFont val="Times New Roman"/>
        <family val="1"/>
      </rPr>
      <t>súťaž, jury</t>
    </r>
    <r>
      <rPr>
        <sz val="12"/>
        <rFont val="Times New Roman"/>
        <family val="1"/>
      </rPr>
      <t xml:space="preserve">; </t>
    </r>
  </si>
  <si>
    <t xml:space="preserve">Moravčík Michal </t>
  </si>
  <si>
    <t xml:space="preserve">Formáty Transformace 89-09 </t>
  </si>
  <si>
    <t>Dum umění, Brno</t>
  </si>
  <si>
    <t>17.11.2009 - 17.1.2010</t>
  </si>
  <si>
    <t>11.3.2010-2.5.2010</t>
  </si>
  <si>
    <t>ZYY</t>
  </si>
  <si>
    <t>Copyrigh Art 2010</t>
  </si>
  <si>
    <t>Galéria Slovenskej výtvarnej únie</t>
  </si>
  <si>
    <t>26.4.-16.5.2010</t>
  </si>
  <si>
    <r>
      <t>Ceci n</t>
    </r>
    <r>
      <rPr>
        <sz val="10"/>
        <rFont val="Arial"/>
        <family val="2"/>
      </rPr>
      <t>´</t>
    </r>
    <r>
      <rPr>
        <sz val="12"/>
        <rFont val="Times New Roman"/>
        <family val="0"/>
      </rPr>
      <t>est est pas un pedagogue</t>
    </r>
  </si>
  <si>
    <t>Galéria Jána Koniarka</t>
  </si>
  <si>
    <t>3.6.-11.7.2010</t>
  </si>
  <si>
    <t>Galéria M.A.Bazovského v Trenčíne 1969-2009</t>
  </si>
  <si>
    <t>Galéria M.A.Bazovského Trenčín</t>
  </si>
  <si>
    <t>11.12.2009-14.3.2010</t>
  </si>
  <si>
    <t>PF pre Kolomana Sokola</t>
  </si>
  <si>
    <t>Galéria P.M. Bohúňa Liptovský Mikuláš</t>
  </si>
  <si>
    <t>11.2.-4.4.2010</t>
  </si>
  <si>
    <t>Bienále voľného výtvarného umenia 2010</t>
  </si>
  <si>
    <t>Dom umenia Bratislava</t>
  </si>
  <si>
    <t>29.4.-23.5.2010</t>
  </si>
  <si>
    <t>Hranice geometrie/Geometrické a konštruktívne tendencie v slovenskom výtvarnom úmení od roku 1960 po súčasnosť</t>
  </si>
  <si>
    <t>13.1. - 14.2.201</t>
  </si>
  <si>
    <t>ZXY</t>
  </si>
  <si>
    <t>Cestou maľby</t>
  </si>
  <si>
    <t>Art gallery Devín</t>
  </si>
  <si>
    <t>14.5. - 20.6.2010</t>
  </si>
  <si>
    <t>ZYX</t>
  </si>
  <si>
    <t>Baltic bridges 2010</t>
  </si>
  <si>
    <t>Galeria Arka</t>
  </si>
  <si>
    <t>14.8. - 02.10.2010</t>
  </si>
  <si>
    <t>Nová zbierka</t>
  </si>
  <si>
    <t>Galéria Cypriána Majerníka Bratislava</t>
  </si>
  <si>
    <t>26.2. - 31.3.2010</t>
  </si>
  <si>
    <t>ZXX</t>
  </si>
  <si>
    <t>Dvojhlas</t>
  </si>
  <si>
    <t>Galérie Kruh</t>
  </si>
  <si>
    <t>24.8. - 28.5.2010</t>
  </si>
  <si>
    <t>4.2.-4.4.2010</t>
  </si>
  <si>
    <t>Nenápadné médium</t>
  </si>
  <si>
    <t>Východoslovenská galéria Košice</t>
  </si>
  <si>
    <t>24.2. - 3.5.2010</t>
  </si>
  <si>
    <t>Osten</t>
  </si>
  <si>
    <t>World gallery of drawing</t>
  </si>
  <si>
    <t>10.12.2009-10.1.2010</t>
  </si>
  <si>
    <t>ZYV</t>
  </si>
  <si>
    <t>Blažo Cyril</t>
  </si>
  <si>
    <t>Cyril Blažo + XYZ/Rajóny</t>
  </si>
  <si>
    <t>Make Up Gallery</t>
  </si>
  <si>
    <t>12.10. - 5.11.2010</t>
  </si>
  <si>
    <t>Úroveň pohybu</t>
  </si>
  <si>
    <t>Dom umenia Piešťany</t>
  </si>
  <si>
    <t>10.9. - 23.9.2010</t>
  </si>
  <si>
    <t>ZZY</t>
  </si>
  <si>
    <t>Branišová Zuzana</t>
  </si>
  <si>
    <t>Nitrianska galéria - Galéria mladých</t>
  </si>
  <si>
    <t>Nitrianska galéria</t>
  </si>
  <si>
    <t>25.3. - 9.5.2010</t>
  </si>
  <si>
    <t>Štofko Miloš</t>
  </si>
  <si>
    <r>
      <t>Hemész F</t>
    </r>
    <r>
      <rPr>
        <sz val="10"/>
        <rFont val="Arial"/>
        <family val="2"/>
      </rPr>
      <t>ü</t>
    </r>
    <r>
      <rPr>
        <sz val="12"/>
        <rFont val="Times New Roman"/>
        <family val="0"/>
      </rPr>
      <t>le, Ucho I,II,III,IV</t>
    </r>
  </si>
  <si>
    <t>Piros Fekete Galéria</t>
  </si>
  <si>
    <t>Zuzana Branišová:Dynastija</t>
  </si>
  <si>
    <t>ZZV</t>
  </si>
  <si>
    <t>cyril blažo_xyz/amt_project</t>
  </si>
  <si>
    <t>Galéria AMT Project Bratislava</t>
  </si>
  <si>
    <t>8.4. - 5.6.2010</t>
  </si>
  <si>
    <t>POL-SLOV/PERUN</t>
  </si>
  <si>
    <t>Slovenský inštitút vo Varšave</t>
  </si>
  <si>
    <t>29.4. - 23.5.2010</t>
  </si>
  <si>
    <t xml:space="preserve">ZYX </t>
  </si>
  <si>
    <t>Transart Communication Public Dialog</t>
  </si>
  <si>
    <t>Komárno-Komárom,HU</t>
  </si>
  <si>
    <t>1. - 2. 10. 2010</t>
  </si>
  <si>
    <t>Fórum dizajnu 2010</t>
  </si>
  <si>
    <t>Slovenské centrum dizajnu</t>
  </si>
  <si>
    <t>9.3. - 14.3.2010</t>
  </si>
  <si>
    <t>7.4.3. Laboratórne vyšetrovacie metódy v zdravot.</t>
  </si>
  <si>
    <t xml:space="preserve"> 2.1.1. Filozofia  2.1.13. Katolícka teológia</t>
  </si>
  <si>
    <t>3.1.14. Sociálna práca  2.1.13. Katolícka teológia</t>
  </si>
  <si>
    <t>TF</t>
  </si>
  <si>
    <t>PF</t>
  </si>
  <si>
    <t xml:space="preserve">DE </t>
  </si>
  <si>
    <t>KEGA,č. 108-010TVU-4/2010</t>
  </si>
  <si>
    <t>Kvalita vnútrorného ovdzušia a choroby dýchacieho systému v rómskych osadách na Slovensku a v Rumunsku</t>
  </si>
  <si>
    <t>Získané FP do 31.12.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</si>
</sst>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\ ##0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45" applyBorder="1" applyAlignment="1">
      <alignment wrapText="1"/>
      <protection/>
    </xf>
    <xf numFmtId="0" fontId="0" fillId="0" borderId="10" xfId="45" applyBorder="1" applyAlignment="1">
      <alignment wrapText="1"/>
      <protection/>
    </xf>
    <xf numFmtId="0" fontId="0" fillId="0" borderId="16" xfId="45" applyBorder="1">
      <alignment/>
      <protection/>
    </xf>
    <xf numFmtId="0" fontId="0" fillId="0" borderId="10" xfId="45" applyBorder="1">
      <alignment/>
      <protection/>
    </xf>
    <xf numFmtId="0" fontId="27" fillId="0" borderId="16" xfId="45" applyFont="1" applyBorder="1">
      <alignment/>
      <protection/>
    </xf>
    <xf numFmtId="0" fontId="27" fillId="0" borderId="10" xfId="45" applyFont="1" applyBorder="1">
      <alignment/>
      <protection/>
    </xf>
    <xf numFmtId="0" fontId="27" fillId="0" borderId="10" xfId="45" applyFont="1" applyBorder="1" applyAlignment="1">
      <alignment wrapText="1"/>
      <protection/>
    </xf>
    <xf numFmtId="0" fontId="0" fillId="0" borderId="10" xfId="45" applyBorder="1">
      <alignment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0" fontId="28" fillId="0" borderId="15" xfId="0" applyFont="1" applyBorder="1" applyAlignment="1">
      <alignment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0" fontId="28" fillId="0" borderId="13" xfId="0" applyFont="1" applyBorder="1" applyAlignment="1">
      <alignment textRotation="90" wrapText="1"/>
    </xf>
    <xf numFmtId="0" fontId="28" fillId="0" borderId="10" xfId="0" applyFont="1" applyBorder="1" applyAlignment="1">
      <alignment textRotation="90" wrapText="1"/>
    </xf>
    <xf numFmtId="0" fontId="28" fillId="0" borderId="14" xfId="0" applyFont="1" applyBorder="1" applyAlignment="1">
      <alignment textRotation="90" wrapText="1"/>
    </xf>
    <xf numFmtId="0" fontId="28" fillId="0" borderId="32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19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14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 horizontal="center"/>
    </xf>
    <xf numFmtId="14" fontId="0" fillId="0" borderId="39" xfId="0" applyNumberFormat="1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45" applyBorder="1">
      <alignment/>
      <protection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justify"/>
    </xf>
    <xf numFmtId="0" fontId="0" fillId="0" borderId="4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29" fillId="2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45" applyBorder="1" applyAlignment="1">
      <alignment horizontal="left"/>
      <protection/>
    </xf>
    <xf numFmtId="0" fontId="0" fillId="0" borderId="41" xfId="45" applyBorder="1" applyAlignment="1">
      <alignment horizontal="left"/>
      <protection/>
    </xf>
    <xf numFmtId="0" fontId="0" fillId="0" borderId="41" xfId="45" applyFont="1" applyBorder="1" applyAlignment="1">
      <alignment horizontal="left"/>
      <protection/>
    </xf>
    <xf numFmtId="0" fontId="0" fillId="0" borderId="10" xfId="45" applyFont="1" applyBorder="1">
      <alignment/>
      <protection/>
    </xf>
    <xf numFmtId="0" fontId="29" fillId="0" borderId="42" xfId="0" applyFont="1" applyBorder="1" applyAlignment="1">
      <alignment horizontal="left"/>
    </xf>
    <xf numFmtId="0" fontId="29" fillId="0" borderId="42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vertical="center" wrapText="1"/>
    </xf>
    <xf numFmtId="0" fontId="29" fillId="0" borderId="20" xfId="0" applyFont="1" applyBorder="1" applyAlignment="1">
      <alignment horizontal="left"/>
    </xf>
    <xf numFmtId="0" fontId="29" fillId="0" borderId="20" xfId="0" applyFont="1" applyBorder="1" applyAlignment="1">
      <alignment horizontal="left" wrapText="1"/>
    </xf>
    <xf numFmtId="0" fontId="0" fillId="0" borderId="43" xfId="4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left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14" xfId="0" applyBorder="1" applyAlignment="1">
      <alignment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0" fontId="34" fillId="0" borderId="0" xfId="0" applyFont="1" applyAlignment="1">
      <alignment horizontal="left" wrapText="1"/>
    </xf>
    <xf numFmtId="0" fontId="34" fillId="0" borderId="42" xfId="0" applyFont="1" applyBorder="1" applyAlignment="1">
      <alignment horizontal="center"/>
    </xf>
    <xf numFmtId="0" fontId="34" fillId="0" borderId="42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28" fillId="0" borderId="3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distributed" wrapText="1"/>
    </xf>
    <xf numFmtId="0" fontId="28" fillId="0" borderId="0" xfId="0" applyFont="1" applyFill="1" applyBorder="1" applyAlignment="1">
      <alignment horizontal="center" vertical="distributed" wrapText="1"/>
    </xf>
    <xf numFmtId="0" fontId="28" fillId="0" borderId="56" xfId="0" applyFont="1" applyFill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6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4" fontId="29" fillId="0" borderId="42" xfId="0" applyNumberFormat="1" applyFont="1" applyBorder="1" applyAlignment="1">
      <alignment horizontal="center"/>
    </xf>
    <xf numFmtId="0" fontId="29" fillId="0" borderId="10" xfId="0" applyFont="1" applyBorder="1" applyAlignment="1">
      <alignment horizontal="left" vertical="center"/>
    </xf>
    <xf numFmtId="0" fontId="29" fillId="0" borderId="42" xfId="45" applyFont="1" applyBorder="1" applyAlignment="1">
      <alignment horizontal="center" vertical="center" wrapText="1"/>
      <protection/>
    </xf>
    <xf numFmtId="0" fontId="29" fillId="0" borderId="10" xfId="45" applyFont="1" applyBorder="1" applyAlignment="1">
      <alignment horizontal="center" vertical="center" wrapText="1"/>
      <protection/>
    </xf>
    <xf numFmtId="0" fontId="29" fillId="0" borderId="20" xfId="45" applyFont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wrapText="1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60" xfId="0" applyFill="1" applyBorder="1" applyAlignment="1">
      <alignment/>
    </xf>
    <xf numFmtId="3" fontId="0" fillId="0" borderId="60" xfId="0" applyNumberFormat="1" applyFill="1" applyBorder="1" applyAlignment="1">
      <alignment horizontal="center"/>
    </xf>
    <xf numFmtId="0" fontId="0" fillId="0" borderId="60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wrapText="1"/>
      <protection locked="0"/>
    </xf>
    <xf numFmtId="173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D13" sqref="D13"/>
    </sheetView>
  </sheetViews>
  <sheetFormatPr defaultColWidth="9.00390625" defaultRowHeight="15.75"/>
  <sheetData>
    <row r="1" spans="1:9" ht="120.75" customHeight="1">
      <c r="A1" s="269" t="s">
        <v>157</v>
      </c>
      <c r="B1" s="269"/>
      <c r="C1" s="269"/>
      <c r="D1" s="269"/>
      <c r="E1" s="269"/>
      <c r="F1" s="269"/>
      <c r="G1" s="269"/>
      <c r="H1" s="269"/>
      <c r="I1" s="269"/>
    </row>
    <row r="2" spans="1:9" ht="15.75">
      <c r="A2" s="269"/>
      <c r="B2" s="269"/>
      <c r="C2" s="269"/>
      <c r="D2" s="269"/>
      <c r="E2" s="269"/>
      <c r="F2" s="269"/>
      <c r="G2" s="269"/>
      <c r="H2" s="269"/>
      <c r="I2" s="269"/>
    </row>
    <row r="3" spans="1:9" ht="15.75">
      <c r="A3" s="269"/>
      <c r="B3" s="269"/>
      <c r="C3" s="269"/>
      <c r="D3" s="269"/>
      <c r="E3" s="269"/>
      <c r="F3" s="269"/>
      <c r="G3" s="269"/>
      <c r="H3" s="269"/>
      <c r="I3" s="269"/>
    </row>
    <row r="4" spans="1:9" ht="15.75">
      <c r="A4" s="269"/>
      <c r="B4" s="269"/>
      <c r="C4" s="269"/>
      <c r="D4" s="269"/>
      <c r="E4" s="269"/>
      <c r="F4" s="269"/>
      <c r="G4" s="269"/>
      <c r="H4" s="269"/>
      <c r="I4" s="269"/>
    </row>
    <row r="5" spans="1:9" ht="15.75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5.75">
      <c r="A6" s="269"/>
      <c r="B6" s="269"/>
      <c r="C6" s="269"/>
      <c r="D6" s="269"/>
      <c r="E6" s="269"/>
      <c r="F6" s="269"/>
      <c r="G6" s="269"/>
      <c r="H6" s="269"/>
      <c r="I6" s="269"/>
    </row>
    <row r="7" spans="1:9" ht="15.75">
      <c r="A7" s="269"/>
      <c r="B7" s="269"/>
      <c r="C7" s="269"/>
      <c r="D7" s="269"/>
      <c r="E7" s="269"/>
      <c r="F7" s="269"/>
      <c r="G7" s="269"/>
      <c r="H7" s="269"/>
      <c r="I7" s="269"/>
    </row>
    <row r="8" spans="1:9" ht="15.75">
      <c r="A8" s="269"/>
      <c r="B8" s="269"/>
      <c r="C8" s="269"/>
      <c r="D8" s="269"/>
      <c r="E8" s="269"/>
      <c r="F8" s="269"/>
      <c r="G8" s="269"/>
      <c r="H8" s="269"/>
      <c r="I8" s="269"/>
    </row>
    <row r="9" spans="1:9" ht="15.75">
      <c r="A9" s="269"/>
      <c r="B9" s="269"/>
      <c r="C9" s="269"/>
      <c r="D9" s="269"/>
      <c r="E9" s="269"/>
      <c r="F9" s="269"/>
      <c r="G9" s="269"/>
      <c r="H9" s="269"/>
      <c r="I9" s="269"/>
    </row>
    <row r="10" spans="1:9" ht="15.75">
      <c r="A10" s="269"/>
      <c r="B10" s="269"/>
      <c r="C10" s="269"/>
      <c r="D10" s="269"/>
      <c r="E10" s="269"/>
      <c r="F10" s="269"/>
      <c r="G10" s="269"/>
      <c r="H10" s="269"/>
      <c r="I10" s="269"/>
    </row>
  </sheetData>
  <sheetProtection/>
  <mergeCells count="1">
    <mergeCell ref="A1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A3" sqref="A3:I14"/>
    </sheetView>
  </sheetViews>
  <sheetFormatPr defaultColWidth="9.00390625" defaultRowHeight="15.75"/>
  <cols>
    <col min="1" max="1" width="14.75390625" style="0" customWidth="1"/>
    <col min="2" max="2" width="12.25390625" style="0" customWidth="1"/>
    <col min="3" max="3" width="11.25390625" style="0" customWidth="1"/>
    <col min="4" max="4" width="6.75390625" style="0" customWidth="1"/>
    <col min="5" max="5" width="12.625" style="0" customWidth="1"/>
    <col min="6" max="6" width="12.00390625" style="0" customWidth="1"/>
    <col min="7" max="7" width="11.625" style="0" customWidth="1"/>
    <col min="8" max="8" width="7.875" style="0" customWidth="1"/>
    <col min="9" max="9" width="11.75390625" style="0" customWidth="1"/>
  </cols>
  <sheetData>
    <row r="1" spans="1:9" s="5" customFormat="1" ht="16.5">
      <c r="A1" s="261" t="s">
        <v>169</v>
      </c>
      <c r="B1" s="336"/>
      <c r="C1" s="336"/>
      <c r="D1" s="336"/>
      <c r="E1" s="336"/>
      <c r="F1" s="336"/>
      <c r="G1" s="336"/>
      <c r="H1" s="336"/>
      <c r="I1" s="337"/>
    </row>
    <row r="2" s="5" customFormat="1" ht="15.75"/>
    <row r="3" spans="1:9" s="5" customFormat="1" ht="24" customHeight="1">
      <c r="A3" s="335" t="s">
        <v>45</v>
      </c>
      <c r="B3" s="335" t="s">
        <v>74</v>
      </c>
      <c r="C3" s="335" t="s">
        <v>75</v>
      </c>
      <c r="D3" s="335"/>
      <c r="E3" s="335"/>
      <c r="F3" s="335" t="s">
        <v>76</v>
      </c>
      <c r="G3" s="335" t="s">
        <v>77</v>
      </c>
      <c r="H3" s="335"/>
      <c r="I3" s="335"/>
    </row>
    <row r="4" spans="1:9" s="5" customFormat="1" ht="25.5">
      <c r="A4" s="335"/>
      <c r="B4" s="335"/>
      <c r="C4" s="221" t="s">
        <v>18</v>
      </c>
      <c r="D4" s="221" t="s">
        <v>19</v>
      </c>
      <c r="E4" s="221" t="s">
        <v>20</v>
      </c>
      <c r="F4" s="335"/>
      <c r="G4" s="221" t="s">
        <v>18</v>
      </c>
      <c r="H4" s="221" t="s">
        <v>19</v>
      </c>
      <c r="I4" s="221" t="s">
        <v>20</v>
      </c>
    </row>
    <row r="5" spans="1:9" s="5" customFormat="1" ht="15.75">
      <c r="A5" s="220" t="s">
        <v>193</v>
      </c>
      <c r="B5" s="221">
        <v>9</v>
      </c>
      <c r="C5" s="221">
        <v>39.5</v>
      </c>
      <c r="D5" s="221">
        <v>7</v>
      </c>
      <c r="E5" s="221">
        <v>0</v>
      </c>
      <c r="F5" s="221">
        <v>3</v>
      </c>
      <c r="G5" s="221">
        <v>15</v>
      </c>
      <c r="H5" s="221">
        <v>0</v>
      </c>
      <c r="I5" s="221"/>
    </row>
    <row r="6" spans="1:9" ht="15.75">
      <c r="A6" s="198" t="s">
        <v>237</v>
      </c>
      <c r="B6" s="222">
        <v>8</v>
      </c>
      <c r="C6" s="222">
        <v>33.75</v>
      </c>
      <c r="D6" s="222">
        <v>23</v>
      </c>
      <c r="E6" s="222">
        <v>0</v>
      </c>
      <c r="F6" s="222">
        <v>0</v>
      </c>
      <c r="G6" s="222">
        <v>0</v>
      </c>
      <c r="H6" s="222">
        <v>0</v>
      </c>
      <c r="I6" s="222"/>
    </row>
    <row r="7" spans="1:9" ht="15.75">
      <c r="A7" s="46" t="s">
        <v>575</v>
      </c>
      <c r="B7" s="223">
        <v>5</v>
      </c>
      <c r="C7" s="223">
        <v>23</v>
      </c>
      <c r="D7" s="223">
        <v>5</v>
      </c>
      <c r="E7" s="223">
        <v>0</v>
      </c>
      <c r="F7" s="223">
        <v>3</v>
      </c>
      <c r="G7" s="223">
        <v>13.25</v>
      </c>
      <c r="H7" s="223">
        <v>0</v>
      </c>
      <c r="I7" s="223"/>
    </row>
    <row r="8" spans="1:9" ht="15.75">
      <c r="A8" s="46" t="s">
        <v>238</v>
      </c>
      <c r="B8" s="223">
        <v>5</v>
      </c>
      <c r="C8" s="223">
        <v>25.5</v>
      </c>
      <c r="D8" s="223">
        <v>0</v>
      </c>
      <c r="E8" s="223">
        <v>0</v>
      </c>
      <c r="F8" s="223">
        <v>3</v>
      </c>
      <c r="G8" s="223">
        <v>10</v>
      </c>
      <c r="H8" s="223">
        <v>10</v>
      </c>
      <c r="I8" s="223"/>
    </row>
    <row r="9" spans="1:9" ht="15.75">
      <c r="A9" s="46" t="s">
        <v>235</v>
      </c>
      <c r="B9" s="223">
        <v>13</v>
      </c>
      <c r="C9" s="223">
        <v>52.5</v>
      </c>
      <c r="D9" s="223">
        <v>23</v>
      </c>
      <c r="E9" s="223">
        <v>0</v>
      </c>
      <c r="F9" s="223">
        <v>6</v>
      </c>
      <c r="G9" s="223">
        <v>31</v>
      </c>
      <c r="H9" s="223">
        <v>0</v>
      </c>
      <c r="I9" s="223"/>
    </row>
    <row r="10" spans="1:9" ht="15.75">
      <c r="A10" s="3" t="s">
        <v>4</v>
      </c>
      <c r="B10" s="223">
        <f>SUM(B5:B9)</f>
        <v>40</v>
      </c>
      <c r="C10" s="223">
        <f>SUM(C5:C9)</f>
        <v>174.25</v>
      </c>
      <c r="D10" s="223">
        <f>SUM(D5:D9)</f>
        <v>58</v>
      </c>
      <c r="E10" s="223">
        <v>0</v>
      </c>
      <c r="F10" s="223">
        <f>SUM(F5:F9)</f>
        <v>15</v>
      </c>
      <c r="G10" s="223">
        <f>SUM(G5:G9)</f>
        <v>69.25</v>
      </c>
      <c r="H10" s="223">
        <v>10</v>
      </c>
      <c r="I10" s="223"/>
    </row>
    <row r="11" spans="1:9" ht="15.75">
      <c r="A11" s="149"/>
      <c r="B11" s="224"/>
      <c r="C11" s="224"/>
      <c r="D11" s="224"/>
      <c r="E11" s="224"/>
      <c r="F11" s="224"/>
      <c r="G11" s="224"/>
      <c r="H11" s="224"/>
      <c r="I11" s="224"/>
    </row>
    <row r="12" spans="1:9" ht="15.75">
      <c r="A12" s="3" t="s">
        <v>146</v>
      </c>
      <c r="B12" s="223">
        <v>27</v>
      </c>
      <c r="C12" s="223">
        <v>138.75</v>
      </c>
      <c r="D12" s="223">
        <v>15</v>
      </c>
      <c r="E12" s="223">
        <v>0</v>
      </c>
      <c r="F12" s="223">
        <v>9</v>
      </c>
      <c r="G12" s="223">
        <v>41.5</v>
      </c>
      <c r="H12" s="223">
        <v>6</v>
      </c>
      <c r="I12" s="223"/>
    </row>
    <row r="13" spans="1:9" ht="15.75">
      <c r="A13" s="3" t="s">
        <v>7</v>
      </c>
      <c r="B13" s="223">
        <v>13</v>
      </c>
      <c r="C13" s="223">
        <v>35.5</v>
      </c>
      <c r="D13" s="223">
        <v>43</v>
      </c>
      <c r="E13" s="223">
        <v>0</v>
      </c>
      <c r="F13" s="223">
        <v>6</v>
      </c>
      <c r="G13" s="223">
        <v>27.75</v>
      </c>
      <c r="H13" s="223">
        <v>4</v>
      </c>
      <c r="I13" s="223"/>
    </row>
    <row r="14" spans="1:9" ht="15.75">
      <c r="A14" s="21" t="s">
        <v>78</v>
      </c>
      <c r="B14" s="223">
        <v>48.14</v>
      </c>
      <c r="C14" s="223">
        <v>25.59</v>
      </c>
      <c r="D14" s="223">
        <v>34.88</v>
      </c>
      <c r="E14" s="223">
        <v>0</v>
      </c>
      <c r="F14" s="223">
        <v>66.6</v>
      </c>
      <c r="G14" s="223">
        <v>66.86</v>
      </c>
      <c r="H14" s="223">
        <v>66.6</v>
      </c>
      <c r="I14" s="223"/>
    </row>
  </sheetData>
  <sheetProtection/>
  <mergeCells count="6">
    <mergeCell ref="G3:I3"/>
    <mergeCell ref="A1:I1"/>
    <mergeCell ref="A3:A4"/>
    <mergeCell ref="F3:F4"/>
    <mergeCell ref="B3:B4"/>
    <mergeCell ref="C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11" sqref="G11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10" ht="48" customHeight="1" thickBot="1">
      <c r="A1" s="301" t="s">
        <v>170</v>
      </c>
      <c r="B1" s="301"/>
      <c r="C1" s="301"/>
      <c r="D1" s="301"/>
      <c r="E1" s="301"/>
      <c r="F1" s="301"/>
      <c r="G1" s="5"/>
      <c r="H1" s="5"/>
      <c r="I1" s="16"/>
      <c r="J1" s="16"/>
    </row>
    <row r="2" spans="1:8" ht="47.25">
      <c r="A2" s="150" t="s">
        <v>39</v>
      </c>
      <c r="B2" s="113" t="s">
        <v>79</v>
      </c>
      <c r="C2" s="113" t="s">
        <v>80</v>
      </c>
      <c r="D2" s="113" t="s">
        <v>81</v>
      </c>
      <c r="E2" s="113" t="s">
        <v>82</v>
      </c>
      <c r="F2" s="114" t="s">
        <v>133</v>
      </c>
      <c r="G2" s="31"/>
      <c r="H2" s="31"/>
    </row>
    <row r="3" spans="1:8" ht="15.75">
      <c r="A3" s="55">
        <v>1</v>
      </c>
      <c r="B3" s="3" t="s">
        <v>308</v>
      </c>
      <c r="C3" s="3" t="s">
        <v>207</v>
      </c>
      <c r="D3" s="151">
        <v>40140</v>
      </c>
      <c r="E3" s="148">
        <v>40372</v>
      </c>
      <c r="F3" s="82" t="s">
        <v>309</v>
      </c>
      <c r="G3" s="24"/>
      <c r="H3" s="24"/>
    </row>
    <row r="4" spans="1:8" ht="15.75">
      <c r="A4" s="55">
        <v>2</v>
      </c>
      <c r="B4" s="3" t="s">
        <v>310</v>
      </c>
      <c r="C4" s="3" t="s">
        <v>197</v>
      </c>
      <c r="D4" s="148">
        <v>40158</v>
      </c>
      <c r="E4" s="148">
        <v>40372</v>
      </c>
      <c r="F4" s="82" t="s">
        <v>309</v>
      </c>
      <c r="G4" s="24"/>
      <c r="H4" s="24"/>
    </row>
    <row r="5" spans="1:8" ht="15.75">
      <c r="A5" s="55">
        <v>3</v>
      </c>
      <c r="B5" s="3" t="s">
        <v>311</v>
      </c>
      <c r="C5" s="3" t="s">
        <v>207</v>
      </c>
      <c r="D5" s="148">
        <v>40221</v>
      </c>
      <c r="E5" s="148">
        <v>40372</v>
      </c>
      <c r="F5" s="82" t="s">
        <v>309</v>
      </c>
      <c r="G5" s="24"/>
      <c r="H5" s="24"/>
    </row>
    <row r="6" spans="1:8" ht="31.5">
      <c r="A6" s="55">
        <v>4</v>
      </c>
      <c r="B6" s="3" t="s">
        <v>312</v>
      </c>
      <c r="C6" s="6" t="s">
        <v>275</v>
      </c>
      <c r="D6" s="148">
        <v>40000</v>
      </c>
      <c r="E6" s="148">
        <v>40533</v>
      </c>
      <c r="F6" s="82" t="s">
        <v>309</v>
      </c>
      <c r="G6" s="24"/>
      <c r="H6" s="24"/>
    </row>
    <row r="7" spans="1:8" ht="15.75">
      <c r="A7" s="152">
        <v>5</v>
      </c>
      <c r="B7" s="3" t="s">
        <v>313</v>
      </c>
      <c r="C7" s="3" t="s">
        <v>232</v>
      </c>
      <c r="D7" s="148">
        <v>39722</v>
      </c>
      <c r="E7" s="148">
        <v>40372</v>
      </c>
      <c r="F7" s="82" t="s">
        <v>309</v>
      </c>
      <c r="G7" s="24"/>
      <c r="H7" s="24"/>
    </row>
    <row r="8" spans="1:8" ht="16.5" thickBot="1">
      <c r="A8" s="153">
        <v>6</v>
      </c>
      <c r="B8" s="94" t="s">
        <v>314</v>
      </c>
      <c r="C8" s="94" t="s">
        <v>205</v>
      </c>
      <c r="D8" s="154">
        <v>40255</v>
      </c>
      <c r="E8" s="154">
        <v>40372</v>
      </c>
      <c r="F8" s="155" t="s">
        <v>309</v>
      </c>
      <c r="G8" s="24"/>
      <c r="H8" s="24"/>
    </row>
    <row r="9" spans="1:8" ht="47.25">
      <c r="A9" s="156"/>
      <c r="B9" s="338" t="s">
        <v>83</v>
      </c>
      <c r="C9" s="339"/>
      <c r="D9" s="114" t="s">
        <v>84</v>
      </c>
      <c r="E9" s="11"/>
      <c r="F9" s="24"/>
      <c r="G9" s="24"/>
      <c r="H9" s="24"/>
    </row>
    <row r="10" spans="1:8" ht="15.75">
      <c r="A10" s="122"/>
      <c r="B10" s="21" t="s">
        <v>147</v>
      </c>
      <c r="C10" s="225">
        <v>5</v>
      </c>
      <c r="D10" s="82">
        <v>1</v>
      </c>
      <c r="E10" s="11"/>
      <c r="F10" s="11"/>
      <c r="G10" s="11"/>
      <c r="H10" s="11"/>
    </row>
    <row r="11" spans="1:8" ht="15.75">
      <c r="A11" s="122"/>
      <c r="B11" s="41" t="s">
        <v>148</v>
      </c>
      <c r="C11" s="226">
        <v>2</v>
      </c>
      <c r="D11" s="82">
        <v>1</v>
      </c>
      <c r="E11" s="11"/>
      <c r="F11" s="11"/>
      <c r="G11" s="11"/>
      <c r="H11" s="11"/>
    </row>
    <row r="12" spans="1:8" ht="15.75">
      <c r="A12" s="122"/>
      <c r="B12" s="21" t="s">
        <v>37</v>
      </c>
      <c r="C12" s="226"/>
      <c r="D12" s="82"/>
      <c r="E12" s="11"/>
      <c r="F12" s="11"/>
      <c r="G12" s="11"/>
      <c r="H12" s="11"/>
    </row>
    <row r="13" spans="1:8" ht="15.75">
      <c r="A13" s="122"/>
      <c r="B13" s="3" t="s">
        <v>24</v>
      </c>
      <c r="C13" s="226"/>
      <c r="D13" s="82"/>
      <c r="E13" s="11"/>
      <c r="F13" s="11"/>
      <c r="G13" s="11"/>
      <c r="H13" s="11"/>
    </row>
    <row r="14" spans="1:6" ht="15.75">
      <c r="A14" s="122"/>
      <c r="B14" s="3" t="s">
        <v>25</v>
      </c>
      <c r="C14" s="226"/>
      <c r="D14" s="82"/>
      <c r="E14" s="11"/>
      <c r="F14" s="11"/>
    </row>
    <row r="15" spans="1:6" ht="15.75">
      <c r="A15" s="122"/>
      <c r="B15" s="3" t="s">
        <v>171</v>
      </c>
      <c r="C15" s="226"/>
      <c r="D15" s="82"/>
      <c r="E15" s="11"/>
      <c r="F15" s="11"/>
    </row>
    <row r="16" spans="1:6" ht="15.75">
      <c r="A16" s="122"/>
      <c r="B16" s="11"/>
      <c r="C16" s="11"/>
      <c r="D16" s="116"/>
      <c r="E16" s="11"/>
      <c r="F16" s="11"/>
    </row>
    <row r="17" spans="1:6" ht="15.75">
      <c r="A17" s="122"/>
      <c r="B17" s="53"/>
      <c r="C17" s="21" t="s">
        <v>151</v>
      </c>
      <c r="D17" s="59" t="s">
        <v>150</v>
      </c>
      <c r="E17" s="11"/>
      <c r="F17" s="11"/>
    </row>
    <row r="18" spans="1:6" ht="32.25" thickBot="1">
      <c r="A18" s="158"/>
      <c r="B18" s="159" t="s">
        <v>149</v>
      </c>
      <c r="C18" s="227">
        <v>6</v>
      </c>
      <c r="D18" s="228">
        <v>54</v>
      </c>
      <c r="E18" s="11"/>
      <c r="F18" s="11"/>
    </row>
    <row r="19" ht="15.75">
      <c r="D19" s="25"/>
    </row>
  </sheetData>
  <sheetProtection/>
  <mergeCells count="2">
    <mergeCell ref="A1:F1"/>
    <mergeCell ref="B9:C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G12" sqref="G12"/>
    </sheetView>
  </sheetViews>
  <sheetFormatPr defaultColWidth="9.00390625" defaultRowHeight="15.75"/>
  <cols>
    <col min="1" max="1" width="4.125" style="0" customWidth="1"/>
    <col min="2" max="2" width="37.00390625" style="0" customWidth="1"/>
    <col min="3" max="3" width="24.375" style="0" customWidth="1"/>
    <col min="4" max="5" width="12.625" style="0" customWidth="1"/>
    <col min="6" max="6" width="18.75390625" style="0" customWidth="1"/>
    <col min="7" max="7" width="12.625" style="0" customWidth="1"/>
  </cols>
  <sheetData>
    <row r="1" spans="1:7" ht="48" customHeight="1" thickBot="1">
      <c r="A1" s="340" t="s">
        <v>172</v>
      </c>
      <c r="B1" s="340"/>
      <c r="C1" s="340"/>
      <c r="D1" s="340"/>
      <c r="E1" s="340"/>
      <c r="F1" s="340"/>
      <c r="G1" s="42"/>
    </row>
    <row r="2" spans="1:7" ht="31.5">
      <c r="A2" s="150" t="s">
        <v>39</v>
      </c>
      <c r="B2" s="113" t="s">
        <v>79</v>
      </c>
      <c r="C2" s="113" t="s">
        <v>80</v>
      </c>
      <c r="D2" s="113" t="s">
        <v>81</v>
      </c>
      <c r="E2" s="113" t="s">
        <v>85</v>
      </c>
      <c r="F2" s="114" t="s">
        <v>133</v>
      </c>
      <c r="G2" s="14"/>
    </row>
    <row r="3" spans="1:7" ht="15.75">
      <c r="A3" s="55">
        <v>1</v>
      </c>
      <c r="B3" s="160" t="s">
        <v>315</v>
      </c>
      <c r="C3" s="160" t="s">
        <v>199</v>
      </c>
      <c r="D3" s="161">
        <v>39716</v>
      </c>
      <c r="E3" s="162">
        <v>40238</v>
      </c>
      <c r="F3" s="103" t="s">
        <v>309</v>
      </c>
      <c r="G3" s="24"/>
    </row>
    <row r="4" spans="1:7" ht="15.75">
      <c r="A4" s="55">
        <v>2</v>
      </c>
      <c r="B4" s="3" t="s">
        <v>316</v>
      </c>
      <c r="C4" s="3" t="s">
        <v>274</v>
      </c>
      <c r="D4" s="163">
        <v>39783</v>
      </c>
      <c r="E4" s="164">
        <v>40360</v>
      </c>
      <c r="F4" s="82"/>
      <c r="G4" s="24"/>
    </row>
    <row r="5" spans="1:7" ht="15.75">
      <c r="A5" s="55">
        <v>3</v>
      </c>
      <c r="B5" s="165" t="s">
        <v>317</v>
      </c>
      <c r="C5" s="3" t="s">
        <v>273</v>
      </c>
      <c r="D5" s="166">
        <v>39910</v>
      </c>
      <c r="E5" s="164">
        <v>40360</v>
      </c>
      <c r="F5" s="82" t="s">
        <v>309</v>
      </c>
      <c r="G5" s="24"/>
    </row>
    <row r="6" spans="1:7" ht="15.75">
      <c r="A6" s="55">
        <v>4</v>
      </c>
      <c r="B6" s="165" t="s">
        <v>318</v>
      </c>
      <c r="C6" s="3" t="s">
        <v>273</v>
      </c>
      <c r="D6" s="166">
        <v>39910</v>
      </c>
      <c r="E6" s="164">
        <v>40360</v>
      </c>
      <c r="F6" s="82" t="s">
        <v>309</v>
      </c>
      <c r="G6" s="11"/>
    </row>
    <row r="7" spans="1:7" ht="15.75">
      <c r="A7" s="169">
        <v>5</v>
      </c>
      <c r="B7" s="167" t="s">
        <v>319</v>
      </c>
      <c r="C7" s="3" t="s">
        <v>274</v>
      </c>
      <c r="D7" s="166">
        <v>39919</v>
      </c>
      <c r="E7" s="164">
        <v>40360</v>
      </c>
      <c r="F7" s="82"/>
      <c r="G7" s="11"/>
    </row>
    <row r="8" spans="1:7" ht="15.75">
      <c r="A8" s="169">
        <v>6</v>
      </c>
      <c r="B8" s="165" t="s">
        <v>320</v>
      </c>
      <c r="C8" s="3" t="s">
        <v>275</v>
      </c>
      <c r="D8" s="166">
        <v>39951</v>
      </c>
      <c r="E8" s="151">
        <v>40483</v>
      </c>
      <c r="F8" s="170"/>
      <c r="G8" s="11"/>
    </row>
    <row r="9" spans="1:7" ht="15.75">
      <c r="A9" s="169">
        <v>7</v>
      </c>
      <c r="B9" s="3" t="s">
        <v>321</v>
      </c>
      <c r="C9" s="3" t="s">
        <v>232</v>
      </c>
      <c r="D9" s="163">
        <v>39881</v>
      </c>
      <c r="E9" s="164">
        <v>40299</v>
      </c>
      <c r="F9" s="82" t="s">
        <v>309</v>
      </c>
      <c r="G9" s="11"/>
    </row>
    <row r="10" spans="1:7" ht="15.75">
      <c r="A10" s="169">
        <v>8</v>
      </c>
      <c r="B10" s="3" t="s">
        <v>322</v>
      </c>
      <c r="C10" s="3" t="s">
        <v>323</v>
      </c>
      <c r="D10" s="168">
        <v>40298</v>
      </c>
      <c r="E10" s="168">
        <v>40513</v>
      </c>
      <c r="F10" s="82"/>
      <c r="G10" s="11"/>
    </row>
    <row r="11" spans="1:7" ht="16.5" thickBot="1">
      <c r="A11" s="153">
        <v>9</v>
      </c>
      <c r="B11" s="94" t="s">
        <v>324</v>
      </c>
      <c r="C11" s="94" t="s">
        <v>325</v>
      </c>
      <c r="D11" s="154">
        <v>40156</v>
      </c>
      <c r="E11" s="171">
        <v>40513</v>
      </c>
      <c r="F11" s="155" t="s">
        <v>309</v>
      </c>
      <c r="G11" s="11"/>
    </row>
    <row r="12" spans="1:7" ht="53.25" customHeight="1">
      <c r="A12" s="156"/>
      <c r="B12" s="157" t="s">
        <v>86</v>
      </c>
      <c r="C12" s="109"/>
      <c r="D12" s="172" t="s">
        <v>84</v>
      </c>
      <c r="E12" s="11"/>
      <c r="F12" s="24"/>
      <c r="G12" s="11"/>
    </row>
    <row r="13" spans="1:7" ht="15.75">
      <c r="A13" s="122"/>
      <c r="B13" s="21" t="s">
        <v>147</v>
      </c>
      <c r="C13" s="225">
        <v>8</v>
      </c>
      <c r="D13" s="82">
        <v>3</v>
      </c>
      <c r="E13" s="11"/>
      <c r="F13" s="11"/>
      <c r="G13" s="11"/>
    </row>
    <row r="14" spans="1:7" ht="15.75">
      <c r="A14" s="122"/>
      <c r="B14" s="41" t="s">
        <v>148</v>
      </c>
      <c r="C14" s="226">
        <v>9</v>
      </c>
      <c r="D14" s="82">
        <v>5</v>
      </c>
      <c r="E14" s="11"/>
      <c r="F14" s="11"/>
      <c r="G14" s="11"/>
    </row>
    <row r="15" spans="1:7" ht="15.75">
      <c r="A15" s="122"/>
      <c r="B15" s="21" t="s">
        <v>37</v>
      </c>
      <c r="C15" s="226"/>
      <c r="D15" s="82"/>
      <c r="E15" s="11"/>
      <c r="F15" s="11"/>
      <c r="G15" s="11"/>
    </row>
    <row r="16" spans="1:7" ht="15.75">
      <c r="A16" s="122"/>
      <c r="B16" s="3" t="s">
        <v>24</v>
      </c>
      <c r="C16" s="226"/>
      <c r="D16" s="82"/>
      <c r="E16" s="11"/>
      <c r="F16" s="11"/>
      <c r="G16" s="11"/>
    </row>
    <row r="17" spans="1:6" ht="15.75">
      <c r="A17" s="122"/>
      <c r="B17" s="3" t="s">
        <v>25</v>
      </c>
      <c r="C17" s="226">
        <v>1</v>
      </c>
      <c r="D17" s="82">
        <v>1</v>
      </c>
      <c r="E17" s="11"/>
      <c r="F17" s="11"/>
    </row>
    <row r="18" spans="1:6" ht="15.75">
      <c r="A18" s="122"/>
      <c r="B18" s="3" t="s">
        <v>26</v>
      </c>
      <c r="C18" s="226"/>
      <c r="D18" s="82"/>
      <c r="E18" s="11"/>
      <c r="F18" s="11"/>
    </row>
    <row r="19" spans="1:6" ht="15.75">
      <c r="A19" s="122"/>
      <c r="B19" s="11"/>
      <c r="C19" s="15"/>
      <c r="D19" s="229"/>
      <c r="E19" s="11"/>
      <c r="F19" s="11"/>
    </row>
    <row r="20" spans="1:6" ht="15.75">
      <c r="A20" s="122"/>
      <c r="B20" s="53"/>
      <c r="C20" s="45" t="s">
        <v>151</v>
      </c>
      <c r="D20" s="197" t="s">
        <v>150</v>
      </c>
      <c r="E20" s="11"/>
      <c r="F20" s="11"/>
    </row>
    <row r="21" spans="1:6" ht="32.25" thickBot="1">
      <c r="A21" s="158"/>
      <c r="B21" s="159" t="s">
        <v>152</v>
      </c>
      <c r="C21" s="227">
        <v>9</v>
      </c>
      <c r="D21" s="228">
        <v>46</v>
      </c>
      <c r="E21" s="11"/>
      <c r="F21" s="11"/>
    </row>
    <row r="22" ht="15.75">
      <c r="D22" s="25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E11" sqref="E11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0.25">
      <c r="A1" s="281" t="s">
        <v>173</v>
      </c>
      <c r="B1" s="281"/>
      <c r="C1" s="281"/>
      <c r="D1" s="281"/>
      <c r="E1" s="281"/>
      <c r="F1" s="281"/>
      <c r="G1" s="281"/>
      <c r="H1" s="281"/>
      <c r="I1" s="281"/>
      <c r="J1" s="281"/>
    </row>
    <row r="3" spans="1:10" s="5" customFormat="1" ht="118.5" customHeight="1">
      <c r="A3" s="129" t="s">
        <v>87</v>
      </c>
      <c r="B3" s="129" t="s">
        <v>88</v>
      </c>
      <c r="C3" s="129" t="s">
        <v>89</v>
      </c>
      <c r="D3" s="129" t="s">
        <v>90</v>
      </c>
      <c r="E3" s="129" t="s">
        <v>91</v>
      </c>
      <c r="F3" s="129" t="s">
        <v>92</v>
      </c>
      <c r="G3" s="129" t="s">
        <v>93</v>
      </c>
      <c r="H3" s="129" t="s">
        <v>94</v>
      </c>
      <c r="I3" s="129" t="s">
        <v>95</v>
      </c>
      <c r="J3" s="26"/>
    </row>
    <row r="4" spans="1:10" ht="15.75">
      <c r="A4" s="19" t="s">
        <v>21</v>
      </c>
      <c r="B4" s="45">
        <v>15</v>
      </c>
      <c r="C4" s="45">
        <v>1</v>
      </c>
      <c r="D4" s="45">
        <v>1</v>
      </c>
      <c r="E4" s="45">
        <v>3.8</v>
      </c>
      <c r="F4" s="45">
        <v>0</v>
      </c>
      <c r="G4" s="45">
        <v>0</v>
      </c>
      <c r="H4" s="45">
        <v>0</v>
      </c>
      <c r="I4" s="45">
        <v>8</v>
      </c>
      <c r="J4" s="11"/>
    </row>
    <row r="5" spans="1:10" ht="15.75">
      <c r="A5" s="19" t="s">
        <v>22</v>
      </c>
      <c r="B5" s="45">
        <v>12</v>
      </c>
      <c r="C5" s="45">
        <v>1</v>
      </c>
      <c r="D5" s="45">
        <v>1</v>
      </c>
      <c r="E5" s="45">
        <v>4.3</v>
      </c>
      <c r="F5" s="45">
        <v>0</v>
      </c>
      <c r="G5" s="45">
        <v>0</v>
      </c>
      <c r="H5" s="45">
        <v>2</v>
      </c>
      <c r="I5" s="45">
        <v>3</v>
      </c>
      <c r="J5" s="11"/>
    </row>
    <row r="6" spans="1:10" ht="15.75">
      <c r="A6" s="19" t="s">
        <v>14</v>
      </c>
      <c r="B6" s="45">
        <v>64</v>
      </c>
      <c r="C6" s="45">
        <v>1.46</v>
      </c>
      <c r="D6" s="45">
        <v>1.55</v>
      </c>
      <c r="E6" s="45">
        <v>3.6</v>
      </c>
      <c r="F6" s="45">
        <v>0</v>
      </c>
      <c r="G6" s="45">
        <v>4</v>
      </c>
      <c r="H6" s="45">
        <v>4</v>
      </c>
      <c r="I6" s="45">
        <v>40</v>
      </c>
      <c r="J6" s="11"/>
    </row>
    <row r="7" spans="1:10" ht="15.75">
      <c r="A7" s="44" t="s">
        <v>4</v>
      </c>
      <c r="B7" s="45">
        <v>91</v>
      </c>
      <c r="C7" s="45">
        <v>1.15</v>
      </c>
      <c r="D7" s="45">
        <v>1.18</v>
      </c>
      <c r="E7" s="45">
        <v>3.9</v>
      </c>
      <c r="F7" s="45">
        <v>0</v>
      </c>
      <c r="G7" s="45">
        <v>4</v>
      </c>
      <c r="H7" s="45">
        <v>6</v>
      </c>
      <c r="I7" s="45">
        <v>51</v>
      </c>
      <c r="J7" s="11"/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15.75">
      <c r="A9" s="341" t="s">
        <v>96</v>
      </c>
      <c r="B9" s="342"/>
      <c r="C9" s="342"/>
      <c r="D9" s="14"/>
      <c r="E9" s="14"/>
      <c r="F9" s="14"/>
      <c r="G9" s="14"/>
      <c r="H9" s="14"/>
      <c r="I9" s="14"/>
      <c r="J9" s="14"/>
    </row>
    <row r="10" spans="1:10" s="1" customFormat="1" ht="31.5">
      <c r="A10" s="30" t="s">
        <v>97</v>
      </c>
      <c r="B10" s="22" t="s">
        <v>98</v>
      </c>
      <c r="C10" s="22" t="s">
        <v>99</v>
      </c>
      <c r="D10" s="14"/>
      <c r="E10" s="14"/>
      <c r="F10" s="14"/>
      <c r="G10" s="14"/>
      <c r="H10" s="14"/>
      <c r="I10" s="14"/>
      <c r="J10" s="14"/>
    </row>
    <row r="11" spans="1:10" ht="15.75">
      <c r="A11" s="19" t="s">
        <v>23</v>
      </c>
      <c r="B11" s="19">
        <v>15.74</v>
      </c>
      <c r="C11" s="4">
        <v>9.59</v>
      </c>
      <c r="D11" s="11"/>
      <c r="E11" s="11"/>
      <c r="F11" s="11"/>
      <c r="G11" s="11"/>
      <c r="H11" s="11"/>
      <c r="I11" s="11"/>
      <c r="J11" s="11"/>
    </row>
    <row r="12" spans="1:10" ht="15.75">
      <c r="A12" s="19" t="s">
        <v>40</v>
      </c>
      <c r="B12" s="19">
        <v>47.54</v>
      </c>
      <c r="C12" s="4">
        <v>14.44</v>
      </c>
      <c r="D12" s="11"/>
      <c r="E12" s="11"/>
      <c r="F12" s="11"/>
      <c r="G12" s="11"/>
      <c r="H12" s="11"/>
      <c r="I12" s="11"/>
      <c r="J12" s="11"/>
    </row>
    <row r="13" spans="1:3" ht="13.5" customHeight="1">
      <c r="A13" s="43" t="s">
        <v>4</v>
      </c>
      <c r="B13" s="3">
        <v>63.28</v>
      </c>
      <c r="C13" s="3">
        <v>33.61</v>
      </c>
    </row>
    <row r="14" ht="15.75">
      <c r="C14" s="25"/>
    </row>
  </sheetData>
  <sheetProtection/>
  <mergeCells count="2">
    <mergeCell ref="A9:C9"/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zoomScalePageLayoutView="0" workbookViewId="0" topLeftCell="A1">
      <selection activeCell="H17" sqref="H17"/>
    </sheetView>
  </sheetViews>
  <sheetFormatPr defaultColWidth="9.00390625" defaultRowHeight="15.75"/>
  <cols>
    <col min="1" max="1" width="15.75390625" style="0" customWidth="1"/>
    <col min="2" max="2" width="11.50390625" style="0" customWidth="1"/>
    <col min="3" max="14" width="10.625" style="0" customWidth="1"/>
  </cols>
  <sheetData>
    <row r="1" spans="1:13" ht="42" customHeight="1">
      <c r="A1" s="261" t="s">
        <v>174</v>
      </c>
      <c r="B1" s="261"/>
      <c r="C1" s="261"/>
      <c r="D1" s="261"/>
      <c r="E1" s="261"/>
      <c r="F1" s="261"/>
      <c r="G1" s="261"/>
      <c r="H1" s="32"/>
      <c r="I1" s="32"/>
      <c r="J1" s="32"/>
      <c r="K1" s="32"/>
      <c r="L1" s="32"/>
      <c r="M1" s="32"/>
    </row>
    <row r="2" spans="1:3" ht="15.75">
      <c r="A2" s="25" t="s">
        <v>154</v>
      </c>
      <c r="B2" s="25"/>
      <c r="C2" s="27"/>
    </row>
    <row r="3" spans="1:7" s="8" customFormat="1" ht="47.25">
      <c r="A3" s="30" t="s">
        <v>45</v>
      </c>
      <c r="B3" s="30" t="s">
        <v>49</v>
      </c>
      <c r="C3" s="30" t="s">
        <v>100</v>
      </c>
      <c r="D3" s="30" t="s">
        <v>101</v>
      </c>
      <c r="E3" s="30" t="s">
        <v>134</v>
      </c>
      <c r="F3" s="30" t="s">
        <v>102</v>
      </c>
      <c r="G3" s="30" t="s">
        <v>103</v>
      </c>
    </row>
    <row r="4" spans="1:7" s="8" customFormat="1" ht="15.75">
      <c r="A4" s="9" t="s">
        <v>193</v>
      </c>
      <c r="B4" s="9">
        <v>63.4</v>
      </c>
      <c r="C4" s="9">
        <v>15.67</v>
      </c>
      <c r="D4" s="9">
        <v>14.64</v>
      </c>
      <c r="E4" s="9"/>
      <c r="F4" s="9">
        <v>29.09</v>
      </c>
      <c r="G4" s="9">
        <v>4</v>
      </c>
    </row>
    <row r="5" spans="1:7" s="8" customFormat="1" ht="15.75">
      <c r="A5" s="9" t="s">
        <v>237</v>
      </c>
      <c r="B5" s="9">
        <v>99.64</v>
      </c>
      <c r="C5" s="9">
        <v>9.62</v>
      </c>
      <c r="D5" s="9">
        <v>26.62</v>
      </c>
      <c r="E5" s="9"/>
      <c r="F5" s="9">
        <v>58.4</v>
      </c>
      <c r="G5" s="9">
        <v>5</v>
      </c>
    </row>
    <row r="6" spans="1:7" ht="15.75">
      <c r="A6" s="9" t="s">
        <v>216</v>
      </c>
      <c r="B6" s="9">
        <v>72.85</v>
      </c>
      <c r="C6" s="9">
        <v>13.54</v>
      </c>
      <c r="D6" s="9">
        <v>30.04</v>
      </c>
      <c r="E6" s="9"/>
      <c r="F6" s="9">
        <v>21.28</v>
      </c>
      <c r="G6" s="9">
        <v>7.99</v>
      </c>
    </row>
    <row r="7" spans="1:7" ht="15.75">
      <c r="A7" s="9" t="s">
        <v>238</v>
      </c>
      <c r="B7" s="9">
        <v>33.72</v>
      </c>
      <c r="C7" s="9">
        <v>4.61</v>
      </c>
      <c r="D7" s="9">
        <v>60.05</v>
      </c>
      <c r="E7" s="9"/>
      <c r="F7" s="9">
        <v>15.88</v>
      </c>
      <c r="G7" s="9">
        <v>7.18</v>
      </c>
    </row>
    <row r="8" spans="1:7" ht="15.75">
      <c r="A8" s="9" t="s">
        <v>235</v>
      </c>
      <c r="B8" s="9">
        <v>70.13</v>
      </c>
      <c r="C8" s="9">
        <v>9</v>
      </c>
      <c r="D8" s="9">
        <v>5.24</v>
      </c>
      <c r="E8" s="9"/>
      <c r="F8" s="9">
        <v>46.57</v>
      </c>
      <c r="G8" s="9">
        <v>9.32</v>
      </c>
    </row>
    <row r="9" spans="1:7" ht="15.75">
      <c r="A9" s="2" t="s">
        <v>4</v>
      </c>
      <c r="B9" s="29">
        <f>SUM(B4:B8)</f>
        <v>339.74</v>
      </c>
      <c r="C9" s="29">
        <v>52.44</v>
      </c>
      <c r="D9" s="29">
        <v>82.59</v>
      </c>
      <c r="E9" s="29"/>
      <c r="F9" s="29">
        <v>171.22</v>
      </c>
      <c r="G9" s="29">
        <v>33.49</v>
      </c>
    </row>
    <row r="10" spans="1:7" ht="15.75">
      <c r="A10" s="2" t="s">
        <v>129</v>
      </c>
      <c r="B10" s="219">
        <v>1</v>
      </c>
      <c r="C10" s="29">
        <v>15.43</v>
      </c>
      <c r="D10" s="29">
        <v>24.31</v>
      </c>
      <c r="E10" s="29"/>
      <c r="F10" s="29">
        <v>50.4</v>
      </c>
      <c r="G10" s="29">
        <v>9.86</v>
      </c>
    </row>
    <row r="11" spans="1:7" ht="15.75">
      <c r="A11" s="45" t="s">
        <v>153</v>
      </c>
      <c r="B11" s="29">
        <v>316.08</v>
      </c>
      <c r="C11" s="29">
        <v>49.2</v>
      </c>
      <c r="D11" s="29">
        <v>87.25</v>
      </c>
      <c r="E11" s="29"/>
      <c r="F11" s="29">
        <v>11.78</v>
      </c>
      <c r="G11" s="29">
        <v>67.85</v>
      </c>
    </row>
    <row r="12" spans="1:7" ht="15.75">
      <c r="A12" s="2" t="s">
        <v>115</v>
      </c>
      <c r="B12" s="29">
        <v>6.96</v>
      </c>
      <c r="C12" s="29">
        <v>6.18</v>
      </c>
      <c r="D12" s="29">
        <v>5.64</v>
      </c>
      <c r="E12" s="29"/>
      <c r="F12" s="29">
        <v>34.72</v>
      </c>
      <c r="G12" s="29">
        <v>102.6</v>
      </c>
    </row>
  </sheetData>
  <sheetProtection/>
  <mergeCells count="1">
    <mergeCell ref="A1:G1"/>
  </mergeCells>
  <printOptions/>
  <pageMargins left="0.75" right="0.75" top="0.5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D18" sqref="D18"/>
    </sheetView>
  </sheetViews>
  <sheetFormatPr defaultColWidth="9.00390625" defaultRowHeight="15.75"/>
  <cols>
    <col min="1" max="1" width="14.625" style="0" customWidth="1"/>
    <col min="2" max="9" width="12.625" style="0" customWidth="1"/>
  </cols>
  <sheetData>
    <row r="1" spans="1:9" ht="18.75">
      <c r="A1" s="346" t="s">
        <v>175</v>
      </c>
      <c r="B1" s="346"/>
      <c r="C1" s="346"/>
      <c r="D1" s="346"/>
      <c r="E1" s="346"/>
      <c r="F1" s="346"/>
      <c r="G1" s="346"/>
      <c r="H1" s="346"/>
      <c r="I1" s="347"/>
    </row>
    <row r="2" spans="1:9" ht="15.75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348" t="s">
        <v>45</v>
      </c>
      <c r="B3" s="349" t="s">
        <v>104</v>
      </c>
      <c r="C3" s="343" t="s">
        <v>105</v>
      </c>
      <c r="D3" s="344"/>
      <c r="E3" s="345"/>
      <c r="F3" s="351" t="s">
        <v>106</v>
      </c>
      <c r="G3" s="343" t="s">
        <v>107</v>
      </c>
      <c r="H3" s="344"/>
      <c r="I3" s="345"/>
    </row>
    <row r="4" spans="1:9" ht="31.5">
      <c r="A4" s="275"/>
      <c r="B4" s="350"/>
      <c r="C4" s="9" t="s">
        <v>18</v>
      </c>
      <c r="D4" s="9" t="s">
        <v>19</v>
      </c>
      <c r="E4" s="9" t="s">
        <v>20</v>
      </c>
      <c r="F4" s="352"/>
      <c r="G4" s="9" t="s">
        <v>18</v>
      </c>
      <c r="H4" s="9" t="s">
        <v>19</v>
      </c>
      <c r="I4" s="9" t="s">
        <v>20</v>
      </c>
    </row>
    <row r="5" spans="1:9" ht="15.75">
      <c r="A5" s="199" t="s">
        <v>193</v>
      </c>
      <c r="B5" s="70">
        <v>4</v>
      </c>
      <c r="C5" s="71">
        <v>30</v>
      </c>
      <c r="D5" s="71">
        <v>0</v>
      </c>
      <c r="E5" s="71">
        <v>0</v>
      </c>
      <c r="F5" s="71">
        <v>7</v>
      </c>
      <c r="G5" s="71">
        <v>29</v>
      </c>
      <c r="H5" s="71"/>
      <c r="I5" s="6"/>
    </row>
    <row r="6" spans="1:9" ht="15.75">
      <c r="A6" s="199" t="s">
        <v>237</v>
      </c>
      <c r="B6" s="72">
        <v>1</v>
      </c>
      <c r="C6" s="73">
        <v>6</v>
      </c>
      <c r="D6" s="71">
        <v>0</v>
      </c>
      <c r="E6" s="71">
        <v>0</v>
      </c>
      <c r="F6" s="73">
        <v>4</v>
      </c>
      <c r="G6" s="73">
        <v>20</v>
      </c>
      <c r="H6" s="73"/>
      <c r="I6" s="3"/>
    </row>
    <row r="7" spans="1:9" ht="15.75">
      <c r="A7" s="199" t="s">
        <v>575</v>
      </c>
      <c r="B7" s="72">
        <v>1</v>
      </c>
      <c r="C7" s="73">
        <v>12</v>
      </c>
      <c r="D7" s="71">
        <v>0</v>
      </c>
      <c r="E7" s="71">
        <v>0</v>
      </c>
      <c r="F7" s="73">
        <v>6</v>
      </c>
      <c r="G7" s="73">
        <v>18</v>
      </c>
      <c r="H7" s="73"/>
      <c r="I7" s="3"/>
    </row>
    <row r="8" spans="1:9" ht="15.75">
      <c r="A8" s="199" t="s">
        <v>238</v>
      </c>
      <c r="B8" s="72">
        <v>3</v>
      </c>
      <c r="C8" s="73">
        <v>17</v>
      </c>
      <c r="D8" s="71">
        <v>0</v>
      </c>
      <c r="E8" s="71">
        <v>0</v>
      </c>
      <c r="F8" s="73">
        <v>2</v>
      </c>
      <c r="G8" s="73">
        <v>6</v>
      </c>
      <c r="H8" s="73"/>
      <c r="I8" s="3"/>
    </row>
    <row r="9" spans="1:9" ht="15.75">
      <c r="A9" s="200" t="s">
        <v>235</v>
      </c>
      <c r="B9" s="72">
        <v>2</v>
      </c>
      <c r="C9" s="73">
        <v>22</v>
      </c>
      <c r="D9" s="71">
        <v>0</v>
      </c>
      <c r="E9" s="71">
        <v>0</v>
      </c>
      <c r="F9" s="73">
        <v>0</v>
      </c>
      <c r="G9" s="73">
        <v>0</v>
      </c>
      <c r="H9" s="73"/>
      <c r="I9" s="3"/>
    </row>
    <row r="10" spans="1:8" ht="15.75">
      <c r="A10" s="201" t="s">
        <v>576</v>
      </c>
      <c r="B10" s="74">
        <f>SUM(B5:B9)</f>
        <v>11</v>
      </c>
      <c r="C10" s="75">
        <f>SUM(C5:C9)</f>
        <v>87</v>
      </c>
      <c r="D10" s="76">
        <v>0</v>
      </c>
      <c r="E10" s="76">
        <v>0</v>
      </c>
      <c r="F10" s="75">
        <f>SUM(F5:F9)</f>
        <v>19</v>
      </c>
      <c r="G10" s="75">
        <f>SUM(G5:G9)</f>
        <v>73</v>
      </c>
      <c r="H10" s="75"/>
    </row>
    <row r="11" spans="1:9" ht="15.75">
      <c r="A11" s="200"/>
      <c r="B11" s="77"/>
      <c r="C11" s="77"/>
      <c r="D11" s="77"/>
      <c r="E11" s="77"/>
      <c r="F11" s="77"/>
      <c r="G11" s="77"/>
      <c r="H11" s="77"/>
      <c r="I11" s="3"/>
    </row>
    <row r="12" spans="1:9" ht="15.75">
      <c r="A12" s="202" t="s">
        <v>146</v>
      </c>
      <c r="B12" s="73">
        <v>9</v>
      </c>
      <c r="C12" s="73">
        <v>69</v>
      </c>
      <c r="D12" s="73">
        <v>0</v>
      </c>
      <c r="E12" s="73">
        <v>0</v>
      </c>
      <c r="F12" s="73">
        <v>21</v>
      </c>
      <c r="G12" s="73">
        <v>79</v>
      </c>
      <c r="H12" s="73"/>
      <c r="I12" s="3"/>
    </row>
    <row r="13" spans="1:9" ht="15.75">
      <c r="A13" s="73" t="s">
        <v>7</v>
      </c>
      <c r="B13" s="73">
        <v>2</v>
      </c>
      <c r="C13" s="73">
        <v>18</v>
      </c>
      <c r="D13" s="73">
        <v>0</v>
      </c>
      <c r="E13" s="73">
        <v>0</v>
      </c>
      <c r="F13" s="73">
        <v>-2</v>
      </c>
      <c r="G13" s="73">
        <v>-6</v>
      </c>
      <c r="H13" s="73"/>
      <c r="I13" s="3"/>
    </row>
    <row r="14" spans="1:9" ht="15.75">
      <c r="A14" s="202" t="s">
        <v>108</v>
      </c>
      <c r="B14" s="73">
        <v>22.2</v>
      </c>
      <c r="C14" s="73">
        <v>26.08</v>
      </c>
      <c r="D14" s="73">
        <v>0</v>
      </c>
      <c r="E14" s="73">
        <v>0</v>
      </c>
      <c r="F14" s="73">
        <v>-9.52</v>
      </c>
      <c r="G14" s="73">
        <v>-7.59</v>
      </c>
      <c r="H14" s="73"/>
      <c r="I14" s="25" t="s">
        <v>64</v>
      </c>
    </row>
  </sheetData>
  <sheetProtection/>
  <mergeCells count="6">
    <mergeCell ref="G3:I3"/>
    <mergeCell ref="A1:I1"/>
    <mergeCell ref="A3:A4"/>
    <mergeCell ref="B3:B4"/>
    <mergeCell ref="C3:E3"/>
    <mergeCell ref="F3:F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G13" sqref="G13"/>
    </sheetView>
  </sheetViews>
  <sheetFormatPr defaultColWidth="9.00390625" defaultRowHeight="15.75"/>
  <cols>
    <col min="1" max="6" width="12.625" style="0" customWidth="1"/>
  </cols>
  <sheetData>
    <row r="1" spans="1:6" ht="45" customHeight="1">
      <c r="A1" s="261" t="s">
        <v>176</v>
      </c>
      <c r="B1" s="261"/>
      <c r="C1" s="261"/>
      <c r="D1" s="261"/>
      <c r="E1" s="261"/>
      <c r="F1" s="261"/>
    </row>
    <row r="2" spans="1:6" s="5" customFormat="1" ht="17.25" customHeight="1">
      <c r="A2" s="26"/>
      <c r="B2" s="26"/>
      <c r="C2" s="26"/>
      <c r="D2" s="26"/>
      <c r="E2" s="26"/>
      <c r="F2" s="26"/>
    </row>
    <row r="3" spans="1:7" ht="107.25" customHeight="1">
      <c r="A3" s="30" t="s">
        <v>177</v>
      </c>
      <c r="B3" s="30" t="s">
        <v>179</v>
      </c>
      <c r="C3" s="30" t="s">
        <v>109</v>
      </c>
      <c r="D3" s="30" t="s">
        <v>180</v>
      </c>
      <c r="E3" s="30" t="s">
        <v>181</v>
      </c>
      <c r="F3" s="30" t="s">
        <v>182</v>
      </c>
      <c r="G3" s="1"/>
    </row>
    <row r="4" spans="1:6" ht="15.75">
      <c r="A4" s="45" t="s">
        <v>110</v>
      </c>
      <c r="B4" s="3">
        <v>1187</v>
      </c>
      <c r="C4" s="3">
        <v>1164</v>
      </c>
      <c r="D4" s="3">
        <v>337</v>
      </c>
      <c r="E4" s="3">
        <v>104</v>
      </c>
      <c r="F4" s="3">
        <v>115</v>
      </c>
    </row>
    <row r="5" spans="1:6" ht="15.75">
      <c r="A5" s="45" t="s">
        <v>111</v>
      </c>
      <c r="B5" s="3">
        <v>1177</v>
      </c>
      <c r="C5" s="3">
        <v>1159</v>
      </c>
      <c r="D5" s="3">
        <v>288</v>
      </c>
      <c r="E5" s="3">
        <v>63</v>
      </c>
      <c r="F5" s="3">
        <v>90</v>
      </c>
    </row>
    <row r="6" spans="1:6" ht="15.75">
      <c r="A6" s="45" t="s">
        <v>112</v>
      </c>
      <c r="B6" s="3">
        <v>150</v>
      </c>
      <c r="C6" s="3">
        <v>139</v>
      </c>
      <c r="D6" s="3">
        <v>98</v>
      </c>
      <c r="E6" s="3">
        <v>0</v>
      </c>
      <c r="F6" s="3">
        <v>11</v>
      </c>
    </row>
    <row r="7" spans="1:6" ht="15.75">
      <c r="A7" s="45" t="s">
        <v>178</v>
      </c>
      <c r="B7" s="3">
        <v>147</v>
      </c>
      <c r="C7" s="3">
        <v>103</v>
      </c>
      <c r="D7" s="3">
        <v>53</v>
      </c>
      <c r="E7" s="3">
        <v>12</v>
      </c>
      <c r="F7" s="3">
        <v>0</v>
      </c>
    </row>
    <row r="8" spans="1:6" ht="15.75">
      <c r="A8" s="2" t="s">
        <v>4</v>
      </c>
      <c r="B8" s="3">
        <f>SUM(B4:B7)</f>
        <v>2661</v>
      </c>
      <c r="C8" s="3">
        <f>SUM(C4:C7)</f>
        <v>2565</v>
      </c>
      <c r="D8" s="3">
        <f>SUM(D4:D7)</f>
        <v>776</v>
      </c>
      <c r="E8" s="3">
        <f>SUM(E4:E7)</f>
        <v>179</v>
      </c>
      <c r="F8" s="3">
        <f>SUM(F4:F7)</f>
        <v>216</v>
      </c>
    </row>
    <row r="9" spans="5:6" ht="15.75">
      <c r="E9" s="25"/>
      <c r="F9" s="25"/>
    </row>
    <row r="10" ht="15.75">
      <c r="A10" s="25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M25" sqref="M25"/>
    </sheetView>
  </sheetViews>
  <sheetFormatPr defaultColWidth="9.00390625" defaultRowHeight="15.75"/>
  <cols>
    <col min="1" max="9" width="10.625" style="0" customWidth="1"/>
  </cols>
  <sheetData>
    <row r="1" spans="1:9" ht="20.25">
      <c r="A1" s="281" t="s">
        <v>183</v>
      </c>
      <c r="B1" s="353"/>
      <c r="C1" s="353"/>
      <c r="D1" s="353"/>
      <c r="E1" s="353"/>
      <c r="F1" s="353"/>
      <c r="G1" s="353"/>
      <c r="H1" s="353"/>
      <c r="I1" s="353"/>
    </row>
    <row r="2" spans="1:9" ht="21" thickBot="1">
      <c r="A2" s="17"/>
      <c r="B2" s="10"/>
      <c r="C2" s="10"/>
      <c r="D2" s="10"/>
      <c r="E2" s="10"/>
      <c r="F2" s="10"/>
      <c r="G2" s="10"/>
      <c r="H2" s="10"/>
      <c r="I2" s="10"/>
    </row>
    <row r="3" spans="1:9" ht="60" customHeight="1">
      <c r="A3" s="174" t="s">
        <v>113</v>
      </c>
      <c r="B3" s="112" t="s">
        <v>8</v>
      </c>
      <c r="C3" s="112" t="s">
        <v>9</v>
      </c>
      <c r="D3" s="69" t="s">
        <v>10</v>
      </c>
      <c r="E3" s="112" t="s">
        <v>11</v>
      </c>
      <c r="F3" s="112" t="s">
        <v>12</v>
      </c>
      <c r="G3" s="112" t="s">
        <v>13</v>
      </c>
      <c r="H3" s="157" t="s">
        <v>114</v>
      </c>
      <c r="I3" s="175" t="s">
        <v>49</v>
      </c>
    </row>
    <row r="4" spans="1:9" ht="15.75">
      <c r="A4" s="55" t="s">
        <v>193</v>
      </c>
      <c r="B4" s="3">
        <v>15</v>
      </c>
      <c r="C4" s="3">
        <v>11</v>
      </c>
      <c r="D4" s="3">
        <v>26</v>
      </c>
      <c r="E4" s="3">
        <v>1</v>
      </c>
      <c r="F4" s="3">
        <v>0</v>
      </c>
      <c r="G4" s="3">
        <v>0</v>
      </c>
      <c r="H4" s="3">
        <v>332</v>
      </c>
      <c r="I4" s="56">
        <v>385</v>
      </c>
    </row>
    <row r="5" spans="1:9" ht="15.75">
      <c r="A5" s="55" t="s">
        <v>237</v>
      </c>
      <c r="B5" s="3">
        <v>11</v>
      </c>
      <c r="C5" s="3">
        <v>54</v>
      </c>
      <c r="D5" s="3">
        <v>27</v>
      </c>
      <c r="E5" s="3">
        <v>12</v>
      </c>
      <c r="F5" s="3">
        <v>0</v>
      </c>
      <c r="G5" s="3">
        <v>0</v>
      </c>
      <c r="H5" s="3">
        <v>441</v>
      </c>
      <c r="I5" s="56">
        <v>545</v>
      </c>
    </row>
    <row r="6" spans="1:9" ht="15.75">
      <c r="A6" s="55" t="s">
        <v>326</v>
      </c>
      <c r="B6" s="3">
        <v>1</v>
      </c>
      <c r="C6" s="3">
        <v>6</v>
      </c>
      <c r="D6" s="3">
        <v>21</v>
      </c>
      <c r="E6" s="3">
        <v>5</v>
      </c>
      <c r="F6" s="3">
        <v>1</v>
      </c>
      <c r="G6" s="3">
        <v>0</v>
      </c>
      <c r="H6" s="3">
        <v>499</v>
      </c>
      <c r="I6" s="56">
        <v>533</v>
      </c>
    </row>
    <row r="7" spans="1:9" ht="15.75">
      <c r="A7" s="55" t="s">
        <v>238</v>
      </c>
      <c r="B7" s="18">
        <v>5</v>
      </c>
      <c r="C7" s="18">
        <v>4</v>
      </c>
      <c r="D7" s="18">
        <v>6</v>
      </c>
      <c r="E7" s="18">
        <v>1</v>
      </c>
      <c r="F7" s="18">
        <v>0</v>
      </c>
      <c r="G7" s="18">
        <v>0</v>
      </c>
      <c r="H7" s="18">
        <v>84</v>
      </c>
      <c r="I7" s="176">
        <v>100</v>
      </c>
    </row>
    <row r="8" spans="1:9" ht="15.75">
      <c r="A8" s="55" t="s">
        <v>235</v>
      </c>
      <c r="B8" s="73">
        <v>9</v>
      </c>
      <c r="C8" s="73">
        <v>27</v>
      </c>
      <c r="D8" s="73">
        <v>6</v>
      </c>
      <c r="E8" s="73">
        <v>0</v>
      </c>
      <c r="F8" s="73">
        <v>0</v>
      </c>
      <c r="G8" s="73">
        <v>0</v>
      </c>
      <c r="H8" s="73">
        <v>280</v>
      </c>
      <c r="I8" s="177">
        <v>322</v>
      </c>
    </row>
    <row r="9" spans="1:9" ht="15.75">
      <c r="A9" s="55" t="s">
        <v>327</v>
      </c>
      <c r="B9" s="3">
        <v>1</v>
      </c>
      <c r="C9" s="3">
        <v>0</v>
      </c>
      <c r="D9" s="3">
        <v>3</v>
      </c>
      <c r="E9" s="3">
        <v>0</v>
      </c>
      <c r="F9" s="3">
        <v>0</v>
      </c>
      <c r="G9" s="3">
        <v>0</v>
      </c>
      <c r="H9" s="3">
        <v>16</v>
      </c>
      <c r="I9" s="56">
        <v>20</v>
      </c>
    </row>
    <row r="10" spans="1:9" ht="15.75">
      <c r="A10" s="55" t="s">
        <v>328</v>
      </c>
      <c r="B10" s="3">
        <v>1</v>
      </c>
      <c r="C10" s="3"/>
      <c r="D10" s="3"/>
      <c r="E10" s="3"/>
      <c r="F10" s="3"/>
      <c r="G10" s="3"/>
      <c r="H10" s="3">
        <v>1</v>
      </c>
      <c r="I10" s="56">
        <v>1</v>
      </c>
    </row>
    <row r="11" spans="1:9" ht="15" customHeight="1">
      <c r="A11" s="55" t="s">
        <v>4</v>
      </c>
      <c r="B11" s="3">
        <v>42</v>
      </c>
      <c r="C11" s="3">
        <v>102</v>
      </c>
      <c r="D11" s="3">
        <v>89</v>
      </c>
      <c r="E11" s="3">
        <v>19</v>
      </c>
      <c r="F11" s="3">
        <v>1</v>
      </c>
      <c r="G11" s="3">
        <v>0</v>
      </c>
      <c r="H11" s="3">
        <v>1653</v>
      </c>
      <c r="I11" s="56">
        <v>1906</v>
      </c>
    </row>
    <row r="12" spans="1:9" ht="15.75">
      <c r="A12" s="122"/>
      <c r="B12" s="11"/>
      <c r="C12" s="11"/>
      <c r="D12" s="11"/>
      <c r="E12" s="11"/>
      <c r="F12" s="11"/>
      <c r="G12" s="11"/>
      <c r="H12" s="11"/>
      <c r="I12" s="116"/>
    </row>
    <row r="13" spans="1:9" ht="15.75">
      <c r="A13" s="55" t="s">
        <v>153</v>
      </c>
      <c r="B13" s="60">
        <v>42</v>
      </c>
      <c r="C13" s="60">
        <v>52</v>
      </c>
      <c r="D13" s="60">
        <v>56</v>
      </c>
      <c r="E13" s="60">
        <v>11</v>
      </c>
      <c r="F13" s="60">
        <v>2</v>
      </c>
      <c r="G13" s="60">
        <v>0</v>
      </c>
      <c r="H13" s="173">
        <v>1438</v>
      </c>
      <c r="I13" s="59">
        <v>1601</v>
      </c>
    </row>
    <row r="14" spans="1:9" ht="15.75">
      <c r="A14" s="55" t="s">
        <v>7</v>
      </c>
      <c r="B14" s="3">
        <v>0</v>
      </c>
      <c r="C14" s="3">
        <v>50</v>
      </c>
      <c r="D14" s="3">
        <v>33</v>
      </c>
      <c r="E14" s="3">
        <v>8</v>
      </c>
      <c r="F14" s="3">
        <v>-1</v>
      </c>
      <c r="G14" s="3">
        <v>0</v>
      </c>
      <c r="H14" s="3">
        <v>215</v>
      </c>
      <c r="I14" s="56">
        <v>305</v>
      </c>
    </row>
    <row r="15" spans="1:9" ht="15.75">
      <c r="A15" s="55"/>
      <c r="B15" s="3"/>
      <c r="C15" s="3"/>
      <c r="D15" s="3"/>
      <c r="E15" s="3"/>
      <c r="F15" s="3"/>
      <c r="G15" s="3"/>
      <c r="H15" s="3"/>
      <c r="I15" s="56"/>
    </row>
    <row r="16" spans="1:9" ht="16.5" thickBot="1">
      <c r="A16" s="178" t="s">
        <v>115</v>
      </c>
      <c r="B16" s="94">
        <v>0</v>
      </c>
      <c r="C16" s="94">
        <v>96.15</v>
      </c>
      <c r="D16" s="94">
        <v>58.93</v>
      </c>
      <c r="E16" s="94">
        <v>72.73</v>
      </c>
      <c r="F16" s="94">
        <v>-50</v>
      </c>
      <c r="G16" s="94">
        <v>0</v>
      </c>
      <c r="H16" s="94">
        <v>14.95</v>
      </c>
      <c r="I16" s="95">
        <v>19.05</v>
      </c>
    </row>
  </sheetData>
  <sheetProtection/>
  <mergeCells count="1">
    <mergeCell ref="A1:I1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1">
      <pane xSplit="18840" topLeftCell="O1" activePane="topLeft" state="split"/>
      <selection pane="topLeft" activeCell="G9" sqref="G9"/>
      <selection pane="topRight" activeCell="L21" sqref="L21"/>
    </sheetView>
  </sheetViews>
  <sheetFormatPr defaultColWidth="9.00390625" defaultRowHeight="15.75"/>
  <cols>
    <col min="1" max="1" width="22.50390625" style="0" customWidth="1"/>
    <col min="2" max="4" width="12.625" style="0" customWidth="1"/>
  </cols>
  <sheetData>
    <row r="1" spans="1:9" ht="18.75">
      <c r="A1" s="34" t="s">
        <v>184</v>
      </c>
      <c r="B1" s="33"/>
      <c r="C1" s="33"/>
      <c r="D1" s="33"/>
      <c r="E1" s="33"/>
      <c r="F1" s="33"/>
      <c r="G1" s="33"/>
      <c r="H1" s="33"/>
      <c r="I1" s="33"/>
    </row>
    <row r="2" spans="1:9" ht="19.5" thickBot="1">
      <c r="A2" s="33"/>
      <c r="B2" s="33"/>
      <c r="C2" s="33"/>
      <c r="D2" s="33"/>
      <c r="E2" s="33"/>
      <c r="F2" s="33"/>
      <c r="G2" s="33"/>
      <c r="H2" s="33"/>
      <c r="I2" s="33"/>
    </row>
    <row r="3" spans="1:11" ht="15.75">
      <c r="A3" s="180" t="s">
        <v>116</v>
      </c>
      <c r="B3" s="181" t="s">
        <v>15</v>
      </c>
      <c r="C3" s="181" t="s">
        <v>17</v>
      </c>
      <c r="D3" s="80" t="s">
        <v>16</v>
      </c>
      <c r="E3" s="14"/>
      <c r="F3" s="14"/>
      <c r="G3" s="14"/>
      <c r="H3" s="15"/>
      <c r="I3" s="15"/>
      <c r="K3" s="11"/>
    </row>
    <row r="4" spans="1:11" ht="15.75">
      <c r="A4" s="55" t="s">
        <v>215</v>
      </c>
      <c r="B4" s="3" t="s">
        <v>329</v>
      </c>
      <c r="C4" s="3"/>
      <c r="D4" s="56"/>
      <c r="E4" s="11"/>
      <c r="F4" s="11"/>
      <c r="G4" s="11"/>
      <c r="H4" s="11"/>
      <c r="I4" s="11"/>
      <c r="K4" s="11"/>
    </row>
    <row r="5" spans="1:11" ht="15.75">
      <c r="A5" s="55" t="s">
        <v>215</v>
      </c>
      <c r="B5" s="3" t="s">
        <v>330</v>
      </c>
      <c r="C5" s="3"/>
      <c r="D5" s="56"/>
      <c r="E5" s="11"/>
      <c r="F5" s="11"/>
      <c r="G5" s="11"/>
      <c r="H5" s="11"/>
      <c r="I5" s="11"/>
      <c r="K5" s="12"/>
    </row>
    <row r="6" spans="1:11" ht="15.75">
      <c r="A6" s="55" t="s">
        <v>215</v>
      </c>
      <c r="B6" s="3" t="s">
        <v>331</v>
      </c>
      <c r="C6" s="3"/>
      <c r="D6" s="56"/>
      <c r="E6" s="11"/>
      <c r="F6" s="11"/>
      <c r="G6" s="11"/>
      <c r="H6" s="11"/>
      <c r="I6" s="11"/>
      <c r="K6" s="12"/>
    </row>
    <row r="7" spans="1:11" ht="15.75">
      <c r="A7" s="55" t="s">
        <v>215</v>
      </c>
      <c r="B7" s="3" t="s">
        <v>332</v>
      </c>
      <c r="C7" s="3"/>
      <c r="D7" s="56"/>
      <c r="E7" s="11"/>
      <c r="F7" s="11"/>
      <c r="G7" s="11"/>
      <c r="H7" s="11"/>
      <c r="I7" s="11"/>
      <c r="K7" s="12"/>
    </row>
    <row r="8" spans="1:11" ht="15.75">
      <c r="A8" s="55" t="s">
        <v>215</v>
      </c>
      <c r="B8" s="3" t="s">
        <v>333</v>
      </c>
      <c r="C8" s="3"/>
      <c r="D8" s="56"/>
      <c r="E8" s="11"/>
      <c r="F8" s="11"/>
      <c r="G8" s="11"/>
      <c r="H8" s="11"/>
      <c r="I8" s="11"/>
      <c r="K8" s="12"/>
    </row>
    <row r="9" spans="1:11" ht="15.75">
      <c r="A9" s="55" t="s">
        <v>215</v>
      </c>
      <c r="B9" s="3" t="s">
        <v>334</v>
      </c>
      <c r="C9" s="3"/>
      <c r="D9" s="56"/>
      <c r="E9" s="11"/>
      <c r="F9" s="11"/>
      <c r="G9" s="11"/>
      <c r="H9" s="11"/>
      <c r="I9" s="11"/>
      <c r="K9" s="12"/>
    </row>
    <row r="10" spans="1:11" ht="15.75">
      <c r="A10" s="55" t="s">
        <v>215</v>
      </c>
      <c r="B10" s="3" t="s">
        <v>335</v>
      </c>
      <c r="C10" s="3"/>
      <c r="D10" s="56"/>
      <c r="E10" s="11"/>
      <c r="F10" s="11"/>
      <c r="G10" s="11"/>
      <c r="H10" s="11"/>
      <c r="I10" s="11"/>
      <c r="K10" s="12"/>
    </row>
    <row r="11" spans="1:11" ht="15.75">
      <c r="A11" s="55" t="s">
        <v>215</v>
      </c>
      <c r="B11" s="3" t="s">
        <v>336</v>
      </c>
      <c r="C11" s="149"/>
      <c r="D11" s="182"/>
      <c r="E11" s="11"/>
      <c r="F11" s="11"/>
      <c r="G11" s="11"/>
      <c r="H11" s="11"/>
      <c r="I11" s="11"/>
      <c r="K11" s="12"/>
    </row>
    <row r="12" spans="1:11" ht="15.75">
      <c r="A12" s="55" t="s">
        <v>215</v>
      </c>
      <c r="B12" s="3" t="s">
        <v>337</v>
      </c>
      <c r="C12" s="3"/>
      <c r="D12" s="56"/>
      <c r="E12" s="11"/>
      <c r="F12" s="11"/>
      <c r="G12" s="11"/>
      <c r="H12" s="11"/>
      <c r="I12" s="11"/>
      <c r="K12" s="12"/>
    </row>
    <row r="13" spans="1:11" ht="15.75">
      <c r="A13" s="55" t="s">
        <v>4</v>
      </c>
      <c r="B13" s="2">
        <v>38</v>
      </c>
      <c r="C13" s="3"/>
      <c r="D13" s="56"/>
      <c r="E13" s="11"/>
      <c r="F13" s="11"/>
      <c r="G13" s="11"/>
      <c r="H13" s="11"/>
      <c r="I13" s="11"/>
      <c r="K13" s="12"/>
    </row>
    <row r="14" spans="1:11" ht="15.75">
      <c r="A14" s="183"/>
      <c r="B14" s="179"/>
      <c r="C14" s="179"/>
      <c r="D14" s="184"/>
      <c r="E14" s="11"/>
      <c r="F14" s="11"/>
      <c r="G14" s="11"/>
      <c r="H14" s="11"/>
      <c r="I14" s="11"/>
      <c r="K14" s="12"/>
    </row>
    <row r="15" spans="1:11" ht="15.75">
      <c r="A15" s="55" t="s">
        <v>153</v>
      </c>
      <c r="B15" s="2">
        <v>30</v>
      </c>
      <c r="C15" s="2">
        <v>14</v>
      </c>
      <c r="D15" s="82">
        <v>2</v>
      </c>
      <c r="K15" s="12"/>
    </row>
    <row r="16" spans="1:11" ht="15.75">
      <c r="A16" s="55" t="s">
        <v>338</v>
      </c>
      <c r="B16" s="2">
        <v>8</v>
      </c>
      <c r="C16" s="2">
        <v>-14</v>
      </c>
      <c r="D16" s="82">
        <v>-2</v>
      </c>
      <c r="K16" s="12"/>
    </row>
    <row r="17" spans="1:11" ht="16.5" thickBot="1">
      <c r="A17" s="178" t="s">
        <v>115</v>
      </c>
      <c r="B17" s="110">
        <v>26.66</v>
      </c>
      <c r="C17" s="110">
        <v>-100</v>
      </c>
      <c r="D17" s="155">
        <v>-100</v>
      </c>
      <c r="K17" s="12"/>
    </row>
    <row r="18" ht="15.75">
      <c r="K18" s="12"/>
    </row>
    <row r="19" ht="15.75">
      <c r="K19" s="12"/>
    </row>
    <row r="20" ht="15.75">
      <c r="K20" s="12"/>
    </row>
    <row r="21" ht="15.75">
      <c r="K21" s="12"/>
    </row>
    <row r="22" ht="15.75">
      <c r="K22" s="12"/>
    </row>
    <row r="23" ht="15.75">
      <c r="K23" s="12"/>
    </row>
    <row r="24" ht="15.75">
      <c r="K24" s="12"/>
    </row>
    <row r="25" ht="15.75">
      <c r="K25" s="12"/>
    </row>
    <row r="26" ht="15.75">
      <c r="K26" s="12"/>
    </row>
    <row r="27" ht="15.75">
      <c r="K27" s="12"/>
    </row>
    <row r="28" ht="15.75">
      <c r="K28" s="12"/>
    </row>
    <row r="29" ht="15.75">
      <c r="K29" s="13"/>
    </row>
    <row r="30" ht="15.75">
      <c r="K30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0"/>
  <sheetViews>
    <sheetView zoomScaleSheetLayoutView="100" zoomScalePageLayoutView="0" workbookViewId="0" topLeftCell="A76">
      <selection activeCell="E94" sqref="E94"/>
    </sheetView>
  </sheetViews>
  <sheetFormatPr defaultColWidth="9.00390625" defaultRowHeight="15.75"/>
  <cols>
    <col min="1" max="1" width="37.125" style="0" customWidth="1"/>
    <col min="2" max="2" width="9.75390625" style="0" customWidth="1"/>
    <col min="3" max="3" width="35.625" style="0" customWidth="1"/>
    <col min="4" max="4" width="10.875" style="0" customWidth="1"/>
    <col min="5" max="5" width="8.50390625" style="0" customWidth="1"/>
    <col min="6" max="6" width="12.125" style="0" customWidth="1"/>
  </cols>
  <sheetData>
    <row r="1" spans="1:6" ht="20.25">
      <c r="A1" s="354" t="s">
        <v>185</v>
      </c>
      <c r="B1" s="354"/>
      <c r="C1" s="354"/>
      <c r="D1" s="354"/>
      <c r="E1" s="354"/>
      <c r="F1" s="354"/>
    </row>
    <row r="2" ht="15.75">
      <c r="A2" s="61" t="s">
        <v>42</v>
      </c>
    </row>
    <row r="3" spans="1:6" ht="15.75">
      <c r="A3" s="62" t="s">
        <v>80</v>
      </c>
      <c r="B3" s="63" t="s">
        <v>45</v>
      </c>
      <c r="C3" s="63" t="s">
        <v>117</v>
      </c>
      <c r="D3" s="62" t="s">
        <v>166</v>
      </c>
      <c r="E3" s="63" t="s">
        <v>118</v>
      </c>
      <c r="F3" s="63" t="s">
        <v>119</v>
      </c>
    </row>
    <row r="4" spans="1:6" ht="24.75" customHeight="1">
      <c r="A4" s="245" t="s">
        <v>260</v>
      </c>
      <c r="B4" s="246" t="s">
        <v>602</v>
      </c>
      <c r="C4" s="245" t="s">
        <v>282</v>
      </c>
      <c r="D4" s="247" t="s">
        <v>269</v>
      </c>
      <c r="E4" s="246" t="s">
        <v>225</v>
      </c>
      <c r="F4" s="246" t="s">
        <v>195</v>
      </c>
    </row>
    <row r="5" spans="1:6" ht="30" customHeight="1">
      <c r="A5" s="245" t="s">
        <v>260</v>
      </c>
      <c r="B5" s="246" t="s">
        <v>602</v>
      </c>
      <c r="C5" s="245" t="s">
        <v>283</v>
      </c>
      <c r="D5" s="247" t="s">
        <v>269</v>
      </c>
      <c r="E5" s="246" t="s">
        <v>225</v>
      </c>
      <c r="F5" s="246" t="s">
        <v>195</v>
      </c>
    </row>
    <row r="6" spans="1:6" ht="27" customHeight="1">
      <c r="A6" s="245" t="s">
        <v>260</v>
      </c>
      <c r="B6" s="246" t="s">
        <v>602</v>
      </c>
      <c r="C6" s="245" t="s">
        <v>284</v>
      </c>
      <c r="D6" s="247" t="s">
        <v>269</v>
      </c>
      <c r="E6" s="246" t="s">
        <v>225</v>
      </c>
      <c r="F6" s="246" t="s">
        <v>195</v>
      </c>
    </row>
    <row r="7" spans="1:6" ht="19.5" customHeight="1">
      <c r="A7" s="245" t="s">
        <v>260</v>
      </c>
      <c r="B7" s="246" t="s">
        <v>602</v>
      </c>
      <c r="C7" s="245" t="s">
        <v>285</v>
      </c>
      <c r="D7" s="247" t="s">
        <v>269</v>
      </c>
      <c r="E7" s="246" t="s">
        <v>225</v>
      </c>
      <c r="F7" s="246" t="s">
        <v>195</v>
      </c>
    </row>
    <row r="8" spans="1:6" ht="18" customHeight="1">
      <c r="A8" s="245" t="s">
        <v>260</v>
      </c>
      <c r="B8" s="246" t="s">
        <v>602</v>
      </c>
      <c r="C8" s="245" t="s">
        <v>286</v>
      </c>
      <c r="D8" s="247" t="s">
        <v>269</v>
      </c>
      <c r="E8" s="246" t="s">
        <v>225</v>
      </c>
      <c r="F8" s="246" t="s">
        <v>195</v>
      </c>
    </row>
    <row r="9" spans="1:6" ht="15.75">
      <c r="A9" s="245" t="s">
        <v>260</v>
      </c>
      <c r="B9" s="246" t="s">
        <v>602</v>
      </c>
      <c r="C9" s="245" t="s">
        <v>287</v>
      </c>
      <c r="D9" s="247" t="s">
        <v>269</v>
      </c>
      <c r="E9" s="246" t="s">
        <v>225</v>
      </c>
      <c r="F9" s="246" t="s">
        <v>195</v>
      </c>
    </row>
    <row r="10" spans="1:6" ht="15.75">
      <c r="A10" s="245" t="s">
        <v>260</v>
      </c>
      <c r="B10" s="246" t="s">
        <v>602</v>
      </c>
      <c r="C10" s="245" t="s">
        <v>288</v>
      </c>
      <c r="D10" s="247" t="s">
        <v>269</v>
      </c>
      <c r="E10" s="246" t="s">
        <v>225</v>
      </c>
      <c r="F10" s="246" t="s">
        <v>195</v>
      </c>
    </row>
    <row r="11" spans="1:6" ht="15.75">
      <c r="A11" s="245" t="s">
        <v>260</v>
      </c>
      <c r="B11" s="246" t="s">
        <v>602</v>
      </c>
      <c r="C11" s="245" t="s">
        <v>289</v>
      </c>
      <c r="D11" s="247" t="s">
        <v>269</v>
      </c>
      <c r="E11" s="246" t="s">
        <v>225</v>
      </c>
      <c r="F11" s="246" t="s">
        <v>195</v>
      </c>
    </row>
    <row r="12" spans="1:6" ht="24">
      <c r="A12" s="245" t="s">
        <v>261</v>
      </c>
      <c r="B12" s="246" t="s">
        <v>602</v>
      </c>
      <c r="C12" s="245" t="s">
        <v>290</v>
      </c>
      <c r="D12" s="247" t="s">
        <v>269</v>
      </c>
      <c r="E12" s="246" t="s">
        <v>225</v>
      </c>
      <c r="F12" s="246" t="s">
        <v>195</v>
      </c>
    </row>
    <row r="13" spans="1:6" ht="24">
      <c r="A13" s="245" t="s">
        <v>261</v>
      </c>
      <c r="B13" s="246" t="s">
        <v>602</v>
      </c>
      <c r="C13" s="245" t="s">
        <v>291</v>
      </c>
      <c r="D13" s="247" t="s">
        <v>269</v>
      </c>
      <c r="E13" s="246" t="s">
        <v>225</v>
      </c>
      <c r="F13" s="246" t="s">
        <v>195</v>
      </c>
    </row>
    <row r="14" spans="1:6" ht="24">
      <c r="A14" s="245" t="s">
        <v>261</v>
      </c>
      <c r="B14" s="246" t="s">
        <v>602</v>
      </c>
      <c r="C14" s="245" t="s">
        <v>295</v>
      </c>
      <c r="D14" s="247" t="s">
        <v>269</v>
      </c>
      <c r="E14" s="246" t="s">
        <v>225</v>
      </c>
      <c r="F14" s="246" t="s">
        <v>195</v>
      </c>
    </row>
    <row r="15" spans="1:6" ht="24">
      <c r="A15" s="245" t="s">
        <v>262</v>
      </c>
      <c r="B15" s="246" t="s">
        <v>602</v>
      </c>
      <c r="C15" s="245" t="s">
        <v>292</v>
      </c>
      <c r="D15" s="247" t="s">
        <v>269</v>
      </c>
      <c r="E15" s="246" t="s">
        <v>225</v>
      </c>
      <c r="F15" s="246" t="s">
        <v>195</v>
      </c>
    </row>
    <row r="16" spans="1:6" ht="15.75">
      <c r="A16" s="245" t="s">
        <v>263</v>
      </c>
      <c r="B16" s="246" t="s">
        <v>602</v>
      </c>
      <c r="C16" s="245" t="s">
        <v>296</v>
      </c>
      <c r="D16" s="247" t="s">
        <v>269</v>
      </c>
      <c r="E16" s="246" t="s">
        <v>225</v>
      </c>
      <c r="F16" s="246" t="s">
        <v>195</v>
      </c>
    </row>
    <row r="17" spans="1:6" ht="15.75">
      <c r="A17" s="245" t="s">
        <v>264</v>
      </c>
      <c r="B17" s="246" t="s">
        <v>602</v>
      </c>
      <c r="C17" s="245" t="s">
        <v>297</v>
      </c>
      <c r="D17" s="247" t="s">
        <v>269</v>
      </c>
      <c r="E17" s="246" t="s">
        <v>225</v>
      </c>
      <c r="F17" s="246" t="s">
        <v>195</v>
      </c>
    </row>
    <row r="18" spans="1:6" ht="15" customHeight="1">
      <c r="A18" s="245" t="s">
        <v>264</v>
      </c>
      <c r="B18" s="246" t="s">
        <v>602</v>
      </c>
      <c r="C18" s="245" t="s">
        <v>298</v>
      </c>
      <c r="D18" s="247" t="s">
        <v>269</v>
      </c>
      <c r="E18" s="246" t="s">
        <v>225</v>
      </c>
      <c r="F18" s="246" t="s">
        <v>195</v>
      </c>
    </row>
    <row r="19" spans="1:6" ht="15.75">
      <c r="A19" s="248" t="s">
        <v>243</v>
      </c>
      <c r="B19" s="249" t="s">
        <v>577</v>
      </c>
      <c r="C19" s="250" t="s">
        <v>192</v>
      </c>
      <c r="D19" s="247" t="s">
        <v>269</v>
      </c>
      <c r="E19" s="249" t="s">
        <v>225</v>
      </c>
      <c r="F19" s="249" t="s">
        <v>195</v>
      </c>
    </row>
    <row r="20" spans="1:6" ht="15.75">
      <c r="A20" s="248" t="s">
        <v>244</v>
      </c>
      <c r="B20" s="249" t="s">
        <v>577</v>
      </c>
      <c r="C20" s="250" t="s">
        <v>194</v>
      </c>
      <c r="D20" s="247" t="s">
        <v>269</v>
      </c>
      <c r="E20" s="249" t="s">
        <v>225</v>
      </c>
      <c r="F20" s="249" t="s">
        <v>195</v>
      </c>
    </row>
    <row r="21" spans="1:6" ht="15.75">
      <c r="A21" s="248" t="s">
        <v>245</v>
      </c>
      <c r="B21" s="249" t="s">
        <v>577</v>
      </c>
      <c r="C21" s="250" t="s">
        <v>196</v>
      </c>
      <c r="D21" s="247" t="s">
        <v>269</v>
      </c>
      <c r="E21" s="249" t="s">
        <v>225</v>
      </c>
      <c r="F21" s="249" t="s">
        <v>195</v>
      </c>
    </row>
    <row r="22" spans="1:6" ht="15.75">
      <c r="A22" s="248" t="s">
        <v>246</v>
      </c>
      <c r="B22" s="249" t="s">
        <v>577</v>
      </c>
      <c r="C22" s="250" t="s">
        <v>197</v>
      </c>
      <c r="D22" s="249" t="s">
        <v>227</v>
      </c>
      <c r="E22" s="249" t="s">
        <v>225</v>
      </c>
      <c r="F22" s="249" t="s">
        <v>195</v>
      </c>
    </row>
    <row r="23" spans="1:6" ht="15.75">
      <c r="A23" s="248" t="s">
        <v>247</v>
      </c>
      <c r="B23" s="249" t="s">
        <v>577</v>
      </c>
      <c r="C23" s="250" t="s">
        <v>198</v>
      </c>
      <c r="D23" s="249" t="s">
        <v>227</v>
      </c>
      <c r="E23" s="249" t="s">
        <v>225</v>
      </c>
      <c r="F23" s="249" t="s">
        <v>195</v>
      </c>
    </row>
    <row r="24" spans="1:6" ht="15.75">
      <c r="A24" s="248" t="s">
        <v>248</v>
      </c>
      <c r="B24" s="249" t="s">
        <v>577</v>
      </c>
      <c r="C24" s="250" t="s">
        <v>199</v>
      </c>
      <c r="D24" s="249" t="s">
        <v>227</v>
      </c>
      <c r="E24" s="249" t="s">
        <v>225</v>
      </c>
      <c r="F24" s="249" t="s">
        <v>195</v>
      </c>
    </row>
    <row r="25" spans="1:6" ht="15.75">
      <c r="A25" s="248" t="s">
        <v>249</v>
      </c>
      <c r="B25" s="249" t="s">
        <v>577</v>
      </c>
      <c r="C25" s="250" t="s">
        <v>200</v>
      </c>
      <c r="D25" s="249" t="s">
        <v>227</v>
      </c>
      <c r="E25" s="249" t="s">
        <v>225</v>
      </c>
      <c r="F25" s="249" t="s">
        <v>195</v>
      </c>
    </row>
    <row r="26" spans="1:6" ht="15.75">
      <c r="A26" s="248" t="s">
        <v>250</v>
      </c>
      <c r="B26" s="249" t="s">
        <v>577</v>
      </c>
      <c r="C26" s="250" t="s">
        <v>201</v>
      </c>
      <c r="D26" s="249" t="s">
        <v>227</v>
      </c>
      <c r="E26" s="249" t="s">
        <v>225</v>
      </c>
      <c r="F26" s="249" t="s">
        <v>195</v>
      </c>
    </row>
    <row r="27" spans="1:6" ht="15.75">
      <c r="A27" s="251" t="s">
        <v>251</v>
      </c>
      <c r="B27" s="252" t="s">
        <v>326</v>
      </c>
      <c r="C27" s="250" t="s">
        <v>273</v>
      </c>
      <c r="D27" s="247" t="s">
        <v>269</v>
      </c>
      <c r="E27" s="249" t="s">
        <v>225</v>
      </c>
      <c r="F27" s="249" t="s">
        <v>195</v>
      </c>
    </row>
    <row r="28" spans="1:6" ht="15.75">
      <c r="A28" s="251" t="s">
        <v>252</v>
      </c>
      <c r="B28" s="252" t="s">
        <v>326</v>
      </c>
      <c r="C28" s="250" t="s">
        <v>274</v>
      </c>
      <c r="D28" s="247" t="s">
        <v>269</v>
      </c>
      <c r="E28" s="249" t="s">
        <v>225</v>
      </c>
      <c r="F28" s="249" t="s">
        <v>195</v>
      </c>
    </row>
    <row r="29" spans="1:6" ht="15.75">
      <c r="A29" s="251" t="s">
        <v>253</v>
      </c>
      <c r="B29" s="252" t="s">
        <v>326</v>
      </c>
      <c r="C29" s="250" t="s">
        <v>272</v>
      </c>
      <c r="D29" s="247" t="s">
        <v>269</v>
      </c>
      <c r="E29" s="249" t="s">
        <v>225</v>
      </c>
      <c r="F29" s="249" t="s">
        <v>195</v>
      </c>
    </row>
    <row r="30" spans="1:6" ht="15.75">
      <c r="A30" s="251" t="s">
        <v>253</v>
      </c>
      <c r="B30" s="252" t="s">
        <v>326</v>
      </c>
      <c r="C30" s="248" t="s">
        <v>299</v>
      </c>
      <c r="D30" s="247" t="s">
        <v>269</v>
      </c>
      <c r="E30" s="249" t="s">
        <v>225</v>
      </c>
      <c r="F30" s="249" t="s">
        <v>195</v>
      </c>
    </row>
    <row r="31" spans="1:6" ht="18.75" customHeight="1">
      <c r="A31" s="251" t="s">
        <v>729</v>
      </c>
      <c r="B31" s="252" t="s">
        <v>326</v>
      </c>
      <c r="C31" s="248" t="s">
        <v>275</v>
      </c>
      <c r="D31" s="247" t="s">
        <v>269</v>
      </c>
      <c r="E31" s="249" t="s">
        <v>225</v>
      </c>
      <c r="F31" s="249" t="s">
        <v>195</v>
      </c>
    </row>
    <row r="32" spans="1:6" ht="15.75">
      <c r="A32" s="253" t="s">
        <v>244</v>
      </c>
      <c r="B32" s="254" t="s">
        <v>732</v>
      </c>
      <c r="C32" s="255" t="s">
        <v>226</v>
      </c>
      <c r="D32" s="249" t="s">
        <v>227</v>
      </c>
      <c r="E32" s="249" t="s">
        <v>225</v>
      </c>
      <c r="F32" s="249" t="s">
        <v>195</v>
      </c>
    </row>
    <row r="33" spans="1:6" ht="27" customHeight="1">
      <c r="A33" s="248" t="s">
        <v>730</v>
      </c>
      <c r="B33" s="249" t="s">
        <v>732</v>
      </c>
      <c r="C33" s="248" t="s">
        <v>228</v>
      </c>
      <c r="D33" s="249" t="s">
        <v>227</v>
      </c>
      <c r="E33" s="249" t="s">
        <v>225</v>
      </c>
      <c r="F33" s="249" t="s">
        <v>195</v>
      </c>
    </row>
    <row r="34" spans="1:6" ht="15.75">
      <c r="A34" s="248" t="s">
        <v>255</v>
      </c>
      <c r="B34" s="249" t="s">
        <v>732</v>
      </c>
      <c r="C34" s="248" t="s">
        <v>229</v>
      </c>
      <c r="D34" s="247" t="s">
        <v>269</v>
      </c>
      <c r="E34" s="249" t="s">
        <v>225</v>
      </c>
      <c r="F34" s="249" t="s">
        <v>195</v>
      </c>
    </row>
    <row r="35" spans="1:6" ht="18" customHeight="1">
      <c r="A35" s="248" t="s">
        <v>731</v>
      </c>
      <c r="B35" s="249" t="s">
        <v>732</v>
      </c>
      <c r="C35" s="248" t="s">
        <v>230</v>
      </c>
      <c r="D35" s="249" t="s">
        <v>231</v>
      </c>
      <c r="E35" s="249" t="s">
        <v>225</v>
      </c>
      <c r="F35" s="249" t="s">
        <v>195</v>
      </c>
    </row>
    <row r="36" spans="1:6" ht="15.75">
      <c r="A36" s="248" t="s">
        <v>305</v>
      </c>
      <c r="B36" s="249" t="s">
        <v>733</v>
      </c>
      <c r="C36" s="250" t="s">
        <v>236</v>
      </c>
      <c r="D36" s="247" t="s">
        <v>269</v>
      </c>
      <c r="E36" s="249" t="s">
        <v>225</v>
      </c>
      <c r="F36" s="249" t="s">
        <v>195</v>
      </c>
    </row>
    <row r="37" spans="1:6" ht="15.75">
      <c r="A37" s="239" t="s">
        <v>43</v>
      </c>
      <c r="B37" s="232"/>
      <c r="C37" s="243"/>
      <c r="D37" s="232"/>
      <c r="E37" s="232"/>
      <c r="F37" s="232"/>
    </row>
    <row r="38" spans="1:6" ht="15.75">
      <c r="A38" s="240" t="s">
        <v>80</v>
      </c>
      <c r="B38" s="234" t="s">
        <v>45</v>
      </c>
      <c r="C38" s="244" t="s">
        <v>117</v>
      </c>
      <c r="D38" s="233" t="s">
        <v>166</v>
      </c>
      <c r="E38" s="234" t="s">
        <v>118</v>
      </c>
      <c r="F38" s="234" t="s">
        <v>119</v>
      </c>
    </row>
    <row r="39" spans="1:6" ht="15.75">
      <c r="A39" s="208" t="s">
        <v>244</v>
      </c>
      <c r="B39" s="223" t="s">
        <v>577</v>
      </c>
      <c r="C39" s="205" t="s">
        <v>194</v>
      </c>
      <c r="D39" s="221" t="s">
        <v>269</v>
      </c>
      <c r="E39" s="223" t="s">
        <v>225</v>
      </c>
      <c r="F39" s="223" t="s">
        <v>202</v>
      </c>
    </row>
    <row r="40" spans="1:6" ht="15.75">
      <c r="A40" s="208" t="s">
        <v>245</v>
      </c>
      <c r="B40" s="223" t="s">
        <v>577</v>
      </c>
      <c r="C40" s="205" t="s">
        <v>196</v>
      </c>
      <c r="D40" s="221" t="s">
        <v>269</v>
      </c>
      <c r="E40" s="223" t="s">
        <v>225</v>
      </c>
      <c r="F40" s="223" t="s">
        <v>202</v>
      </c>
    </row>
    <row r="41" spans="1:6" ht="27.75" customHeight="1">
      <c r="A41" s="208" t="s">
        <v>249</v>
      </c>
      <c r="B41" s="223" t="s">
        <v>577</v>
      </c>
      <c r="C41" s="208" t="s">
        <v>203</v>
      </c>
      <c r="D41" s="223" t="s">
        <v>227</v>
      </c>
      <c r="E41" s="223" t="s">
        <v>225</v>
      </c>
      <c r="F41" s="223" t="s">
        <v>202</v>
      </c>
    </row>
    <row r="42" spans="1:6" ht="15.75">
      <c r="A42" s="208" t="s">
        <v>247</v>
      </c>
      <c r="B42" s="223" t="s">
        <v>577</v>
      </c>
      <c r="C42" s="205" t="s">
        <v>198</v>
      </c>
      <c r="D42" s="223" t="s">
        <v>227</v>
      </c>
      <c r="E42" s="223" t="s">
        <v>225</v>
      </c>
      <c r="F42" s="223" t="s">
        <v>202</v>
      </c>
    </row>
    <row r="43" spans="1:6" ht="15.75">
      <c r="A43" s="208" t="s">
        <v>248</v>
      </c>
      <c r="B43" s="223" t="s">
        <v>577</v>
      </c>
      <c r="C43" s="205" t="s">
        <v>199</v>
      </c>
      <c r="D43" s="223" t="s">
        <v>227</v>
      </c>
      <c r="E43" s="223" t="s">
        <v>225</v>
      </c>
      <c r="F43" s="223" t="s">
        <v>202</v>
      </c>
    </row>
    <row r="44" spans="1:6" ht="15.75">
      <c r="A44" s="208" t="s">
        <v>243</v>
      </c>
      <c r="B44" s="223" t="s">
        <v>577</v>
      </c>
      <c r="C44" s="205" t="s">
        <v>192</v>
      </c>
      <c r="D44" s="223" t="s">
        <v>227</v>
      </c>
      <c r="E44" s="223" t="s">
        <v>225</v>
      </c>
      <c r="F44" s="223" t="s">
        <v>202</v>
      </c>
    </row>
    <row r="45" spans="1:6" ht="25.5">
      <c r="A45" s="235" t="s">
        <v>260</v>
      </c>
      <c r="B45" s="230" t="s">
        <v>602</v>
      </c>
      <c r="C45" s="235" t="s">
        <v>282</v>
      </c>
      <c r="D45" s="221" t="s">
        <v>269</v>
      </c>
      <c r="E45" s="230" t="s">
        <v>225</v>
      </c>
      <c r="F45" s="230" t="s">
        <v>202</v>
      </c>
    </row>
    <row r="46" spans="1:6" ht="25.5">
      <c r="A46" s="235" t="s">
        <v>260</v>
      </c>
      <c r="B46" s="230" t="s">
        <v>602</v>
      </c>
      <c r="C46" s="235" t="s">
        <v>283</v>
      </c>
      <c r="D46" s="221" t="s">
        <v>269</v>
      </c>
      <c r="E46" s="230" t="s">
        <v>225</v>
      </c>
      <c r="F46" s="230" t="s">
        <v>202</v>
      </c>
    </row>
    <row r="47" spans="1:6" ht="25.5">
      <c r="A47" s="235" t="s">
        <v>260</v>
      </c>
      <c r="B47" s="230" t="s">
        <v>602</v>
      </c>
      <c r="C47" s="235" t="s">
        <v>284</v>
      </c>
      <c r="D47" s="221" t="s">
        <v>269</v>
      </c>
      <c r="E47" s="230" t="s">
        <v>225</v>
      </c>
      <c r="F47" s="230" t="s">
        <v>202</v>
      </c>
    </row>
    <row r="48" spans="1:6" ht="15.75">
      <c r="A48" s="235" t="s">
        <v>260</v>
      </c>
      <c r="B48" s="230" t="s">
        <v>602</v>
      </c>
      <c r="C48" s="235" t="s">
        <v>285</v>
      </c>
      <c r="D48" s="221" t="s">
        <v>269</v>
      </c>
      <c r="E48" s="230" t="s">
        <v>225</v>
      </c>
      <c r="F48" s="230" t="s">
        <v>202</v>
      </c>
    </row>
    <row r="49" spans="1:6" ht="15.75">
      <c r="A49" s="235" t="s">
        <v>260</v>
      </c>
      <c r="B49" s="230" t="s">
        <v>602</v>
      </c>
      <c r="C49" s="235" t="s">
        <v>286</v>
      </c>
      <c r="D49" s="221" t="s">
        <v>269</v>
      </c>
      <c r="E49" s="230" t="s">
        <v>225</v>
      </c>
      <c r="F49" s="230" t="s">
        <v>202</v>
      </c>
    </row>
    <row r="50" spans="1:6" ht="15.75">
      <c r="A50" s="235" t="s">
        <v>260</v>
      </c>
      <c r="B50" s="230" t="s">
        <v>602</v>
      </c>
      <c r="C50" s="235" t="s">
        <v>287</v>
      </c>
      <c r="D50" s="221" t="s">
        <v>269</v>
      </c>
      <c r="E50" s="230" t="s">
        <v>225</v>
      </c>
      <c r="F50" s="230" t="s">
        <v>202</v>
      </c>
    </row>
    <row r="51" spans="1:6" ht="15.75">
      <c r="A51" s="235" t="s">
        <v>260</v>
      </c>
      <c r="B51" s="230" t="s">
        <v>602</v>
      </c>
      <c r="C51" s="235" t="s">
        <v>288</v>
      </c>
      <c r="D51" s="221" t="s">
        <v>269</v>
      </c>
      <c r="E51" s="230" t="s">
        <v>225</v>
      </c>
      <c r="F51" s="230" t="s">
        <v>202</v>
      </c>
    </row>
    <row r="52" spans="1:6" ht="15.75">
      <c r="A52" s="235" t="s">
        <v>260</v>
      </c>
      <c r="B52" s="230" t="s">
        <v>602</v>
      </c>
      <c r="C52" s="235" t="s">
        <v>289</v>
      </c>
      <c r="D52" s="221" t="s">
        <v>269</v>
      </c>
      <c r="E52" s="230" t="s">
        <v>225</v>
      </c>
      <c r="F52" s="230" t="s">
        <v>202</v>
      </c>
    </row>
    <row r="53" spans="1:6" ht="25.5">
      <c r="A53" s="235" t="s">
        <v>265</v>
      </c>
      <c r="B53" s="230" t="s">
        <v>602</v>
      </c>
      <c r="C53" s="235" t="s">
        <v>290</v>
      </c>
      <c r="D53" s="221" t="s">
        <v>269</v>
      </c>
      <c r="E53" s="230" t="s">
        <v>225</v>
      </c>
      <c r="F53" s="230" t="s">
        <v>202</v>
      </c>
    </row>
    <row r="54" spans="1:6" ht="25.5">
      <c r="A54" s="235" t="s">
        <v>265</v>
      </c>
      <c r="B54" s="230" t="s">
        <v>602</v>
      </c>
      <c r="C54" s="235" t="s">
        <v>291</v>
      </c>
      <c r="D54" s="221" t="s">
        <v>269</v>
      </c>
      <c r="E54" s="230" t="s">
        <v>225</v>
      </c>
      <c r="F54" s="230" t="s">
        <v>202</v>
      </c>
    </row>
    <row r="55" spans="1:6" ht="25.5">
      <c r="A55" s="235" t="s">
        <v>265</v>
      </c>
      <c r="B55" s="230" t="s">
        <v>602</v>
      </c>
      <c r="C55" s="235" t="s">
        <v>300</v>
      </c>
      <c r="D55" s="221" t="s">
        <v>269</v>
      </c>
      <c r="E55" s="230" t="s">
        <v>225</v>
      </c>
      <c r="F55" s="230" t="s">
        <v>202</v>
      </c>
    </row>
    <row r="56" spans="1:6" ht="15.75">
      <c r="A56" s="235" t="s">
        <v>263</v>
      </c>
      <c r="B56" s="230" t="s">
        <v>602</v>
      </c>
      <c r="C56" s="235" t="s">
        <v>296</v>
      </c>
      <c r="D56" s="221" t="s">
        <v>269</v>
      </c>
      <c r="E56" s="230" t="s">
        <v>225</v>
      </c>
      <c r="F56" s="230" t="s">
        <v>202</v>
      </c>
    </row>
    <row r="57" spans="1:6" ht="15.75">
      <c r="A57" s="235" t="s">
        <v>264</v>
      </c>
      <c r="B57" s="230" t="s">
        <v>602</v>
      </c>
      <c r="C57" s="235" t="s">
        <v>293</v>
      </c>
      <c r="D57" s="221" t="s">
        <v>269</v>
      </c>
      <c r="E57" s="230" t="s">
        <v>225</v>
      </c>
      <c r="F57" s="230" t="s">
        <v>202</v>
      </c>
    </row>
    <row r="58" spans="1:6" ht="15.75">
      <c r="A58" s="235" t="s">
        <v>260</v>
      </c>
      <c r="B58" s="230" t="s">
        <v>602</v>
      </c>
      <c r="C58" s="235" t="s">
        <v>294</v>
      </c>
      <c r="D58" s="221" t="s">
        <v>269</v>
      </c>
      <c r="E58" s="230" t="s">
        <v>225</v>
      </c>
      <c r="F58" s="230" t="s">
        <v>202</v>
      </c>
    </row>
    <row r="59" spans="1:6" ht="15.75">
      <c r="A59" s="235" t="s">
        <v>264</v>
      </c>
      <c r="B59" s="230" t="s">
        <v>602</v>
      </c>
      <c r="C59" s="235" t="s">
        <v>301</v>
      </c>
      <c r="D59" s="221" t="s">
        <v>269</v>
      </c>
      <c r="E59" s="230" t="s">
        <v>225</v>
      </c>
      <c r="F59" s="230" t="s">
        <v>202</v>
      </c>
    </row>
    <row r="60" spans="1:6" ht="15.75">
      <c r="A60" s="236" t="s">
        <v>251</v>
      </c>
      <c r="B60" s="222" t="s">
        <v>326</v>
      </c>
      <c r="C60" s="205" t="s">
        <v>273</v>
      </c>
      <c r="D60" s="221" t="s">
        <v>269</v>
      </c>
      <c r="E60" s="223" t="s">
        <v>225</v>
      </c>
      <c r="F60" s="223" t="s">
        <v>202</v>
      </c>
    </row>
    <row r="61" spans="1:6" ht="15.75">
      <c r="A61" s="236" t="s">
        <v>252</v>
      </c>
      <c r="B61" s="222" t="s">
        <v>326</v>
      </c>
      <c r="C61" s="205" t="s">
        <v>274</v>
      </c>
      <c r="D61" s="221" t="s">
        <v>269</v>
      </c>
      <c r="E61" s="223" t="s">
        <v>225</v>
      </c>
      <c r="F61" s="223" t="s">
        <v>202</v>
      </c>
    </row>
    <row r="62" spans="1:6" ht="15.75">
      <c r="A62" s="236" t="s">
        <v>253</v>
      </c>
      <c r="B62" s="222" t="s">
        <v>326</v>
      </c>
      <c r="C62" s="205" t="s">
        <v>272</v>
      </c>
      <c r="D62" s="221" t="s">
        <v>269</v>
      </c>
      <c r="E62" s="223" t="s">
        <v>225</v>
      </c>
      <c r="F62" s="223" t="s">
        <v>202</v>
      </c>
    </row>
    <row r="63" spans="1:6" ht="26.25">
      <c r="A63" s="236" t="s">
        <v>254</v>
      </c>
      <c r="B63" s="222" t="s">
        <v>326</v>
      </c>
      <c r="C63" s="208" t="s">
        <v>275</v>
      </c>
      <c r="D63" s="221" t="s">
        <v>269</v>
      </c>
      <c r="E63" s="223" t="s">
        <v>225</v>
      </c>
      <c r="F63" s="223" t="s">
        <v>202</v>
      </c>
    </row>
    <row r="64" spans="1:6" ht="15.75">
      <c r="A64" s="236" t="s">
        <v>253</v>
      </c>
      <c r="B64" s="222" t="s">
        <v>326</v>
      </c>
      <c r="C64" s="208" t="s">
        <v>302</v>
      </c>
      <c r="D64" s="221" t="s">
        <v>269</v>
      </c>
      <c r="E64" s="223" t="s">
        <v>225</v>
      </c>
      <c r="F64" s="223" t="s">
        <v>202</v>
      </c>
    </row>
    <row r="65" spans="1:6" ht="15.75">
      <c r="A65" s="208" t="s">
        <v>255</v>
      </c>
      <c r="B65" s="223" t="s">
        <v>732</v>
      </c>
      <c r="C65" s="205" t="s">
        <v>232</v>
      </c>
      <c r="D65" s="223" t="s">
        <v>227</v>
      </c>
      <c r="E65" s="223" t="s">
        <v>225</v>
      </c>
      <c r="F65" s="223" t="s">
        <v>202</v>
      </c>
    </row>
    <row r="66" spans="1:6" ht="15.75">
      <c r="A66" s="208" t="s">
        <v>255</v>
      </c>
      <c r="B66" s="223" t="s">
        <v>732</v>
      </c>
      <c r="C66" s="205" t="s">
        <v>229</v>
      </c>
      <c r="D66" s="221" t="s">
        <v>269</v>
      </c>
      <c r="E66" s="223" t="s">
        <v>225</v>
      </c>
      <c r="F66" s="223" t="s">
        <v>202</v>
      </c>
    </row>
    <row r="67" spans="1:6" ht="15.75">
      <c r="A67" s="236" t="s">
        <v>244</v>
      </c>
      <c r="B67" s="223" t="s">
        <v>732</v>
      </c>
      <c r="C67" s="205" t="s">
        <v>226</v>
      </c>
      <c r="D67" s="223" t="s">
        <v>227</v>
      </c>
      <c r="E67" s="223" t="s">
        <v>225</v>
      </c>
      <c r="F67" s="223" t="s">
        <v>202</v>
      </c>
    </row>
    <row r="68" spans="1:6" ht="15.75">
      <c r="A68" s="208" t="s">
        <v>305</v>
      </c>
      <c r="B68" s="223" t="s">
        <v>733</v>
      </c>
      <c r="C68" s="205" t="s">
        <v>236</v>
      </c>
      <c r="D68" s="221" t="s">
        <v>269</v>
      </c>
      <c r="E68" s="223" t="s">
        <v>225</v>
      </c>
      <c r="F68" s="223" t="s">
        <v>202</v>
      </c>
    </row>
    <row r="69" spans="1:6" ht="15.75">
      <c r="A69" s="241" t="s">
        <v>120</v>
      </c>
      <c r="B69" s="231"/>
      <c r="C69" s="242"/>
      <c r="D69" s="231"/>
      <c r="E69" s="231"/>
      <c r="F69" s="231"/>
    </row>
    <row r="70" spans="1:6" ht="15.75">
      <c r="A70" s="240" t="s">
        <v>80</v>
      </c>
      <c r="B70" s="234" t="s">
        <v>45</v>
      </c>
      <c r="C70" s="244" t="s">
        <v>117</v>
      </c>
      <c r="D70" s="233" t="s">
        <v>166</v>
      </c>
      <c r="E70" s="234" t="s">
        <v>118</v>
      </c>
      <c r="F70" s="234" t="s">
        <v>119</v>
      </c>
    </row>
    <row r="71" spans="1:6" ht="15.75">
      <c r="A71" s="208" t="s">
        <v>271</v>
      </c>
      <c r="B71" s="223" t="s">
        <v>732</v>
      </c>
      <c r="C71" s="205" t="s">
        <v>232</v>
      </c>
      <c r="D71" s="223" t="s">
        <v>227</v>
      </c>
      <c r="E71" s="223" t="s">
        <v>225</v>
      </c>
      <c r="F71" s="223" t="s">
        <v>202</v>
      </c>
    </row>
    <row r="72" spans="1:6" ht="15.75">
      <c r="A72" s="239" t="s">
        <v>44</v>
      </c>
      <c r="B72" s="232"/>
      <c r="C72" s="243"/>
      <c r="D72" s="232"/>
      <c r="E72" s="232"/>
      <c r="F72" s="232"/>
    </row>
    <row r="73" spans="1:6" ht="15.75">
      <c r="A73" s="240" t="s">
        <v>80</v>
      </c>
      <c r="B73" s="234" t="s">
        <v>45</v>
      </c>
      <c r="C73" s="244" t="s">
        <v>117</v>
      </c>
      <c r="D73" s="233" t="s">
        <v>166</v>
      </c>
      <c r="E73" s="234" t="s">
        <v>118</v>
      </c>
      <c r="F73" s="234" t="s">
        <v>119</v>
      </c>
    </row>
    <row r="74" spans="1:6" ht="15.75">
      <c r="A74" s="208" t="s">
        <v>256</v>
      </c>
      <c r="B74" s="223" t="s">
        <v>577</v>
      </c>
      <c r="C74" s="205" t="s">
        <v>205</v>
      </c>
      <c r="D74" s="221" t="s">
        <v>269</v>
      </c>
      <c r="E74" s="223" t="s">
        <v>225</v>
      </c>
      <c r="F74" s="223" t="s">
        <v>206</v>
      </c>
    </row>
    <row r="75" spans="1:6" ht="15.75">
      <c r="A75" s="208" t="s">
        <v>257</v>
      </c>
      <c r="B75" s="223" t="s">
        <v>577</v>
      </c>
      <c r="C75" s="205" t="s">
        <v>207</v>
      </c>
      <c r="D75" s="222" t="s">
        <v>734</v>
      </c>
      <c r="E75" s="223" t="s">
        <v>225</v>
      </c>
      <c r="F75" s="223" t="s">
        <v>206</v>
      </c>
    </row>
    <row r="76" spans="1:6" ht="18.75" customHeight="1">
      <c r="A76" s="208" t="s">
        <v>258</v>
      </c>
      <c r="B76" s="223" t="s">
        <v>577</v>
      </c>
      <c r="C76" s="205" t="s">
        <v>208</v>
      </c>
      <c r="D76" s="221" t="s">
        <v>269</v>
      </c>
      <c r="E76" s="223" t="s">
        <v>225</v>
      </c>
      <c r="F76" s="223" t="s">
        <v>206</v>
      </c>
    </row>
    <row r="77" spans="1:6" ht="27.75" customHeight="1">
      <c r="A77" s="208" t="s">
        <v>259</v>
      </c>
      <c r="B77" s="223" t="s">
        <v>577</v>
      </c>
      <c r="C77" s="208" t="s">
        <v>209</v>
      </c>
      <c r="D77" s="221" t="s">
        <v>269</v>
      </c>
      <c r="E77" s="223" t="s">
        <v>225</v>
      </c>
      <c r="F77" s="223" t="s">
        <v>206</v>
      </c>
    </row>
    <row r="78" spans="1:6" ht="15.75">
      <c r="A78" s="208" t="s">
        <v>243</v>
      </c>
      <c r="B78" s="223" t="s">
        <v>577</v>
      </c>
      <c r="C78" s="205" t="s">
        <v>210</v>
      </c>
      <c r="D78" s="223" t="s">
        <v>269</v>
      </c>
      <c r="E78" s="223" t="s">
        <v>225</v>
      </c>
      <c r="F78" s="223" t="s">
        <v>206</v>
      </c>
    </row>
    <row r="79" spans="1:6" ht="15.75">
      <c r="A79" s="208" t="s">
        <v>255</v>
      </c>
      <c r="B79" s="223" t="s">
        <v>732</v>
      </c>
      <c r="C79" s="205" t="s">
        <v>232</v>
      </c>
      <c r="D79" s="223" t="s">
        <v>269</v>
      </c>
      <c r="E79" s="223" t="s">
        <v>225</v>
      </c>
      <c r="F79" s="223" t="s">
        <v>233</v>
      </c>
    </row>
    <row r="80" spans="1:6" ht="15.75">
      <c r="A80" s="237" t="s">
        <v>256</v>
      </c>
      <c r="B80" s="222" t="s">
        <v>732</v>
      </c>
      <c r="C80" s="208" t="s">
        <v>234</v>
      </c>
      <c r="D80" s="223" t="s">
        <v>269</v>
      </c>
      <c r="E80" s="223" t="s">
        <v>225</v>
      </c>
      <c r="F80" s="223" t="s">
        <v>206</v>
      </c>
    </row>
    <row r="81" spans="1:6" ht="15.75">
      <c r="A81" s="208" t="s">
        <v>279</v>
      </c>
      <c r="B81" s="222" t="s">
        <v>733</v>
      </c>
      <c r="C81" s="208" t="s">
        <v>276</v>
      </c>
      <c r="D81" s="223" t="s">
        <v>269</v>
      </c>
      <c r="E81" s="223" t="s">
        <v>225</v>
      </c>
      <c r="F81" s="223" t="s">
        <v>206</v>
      </c>
    </row>
    <row r="82" spans="1:6" ht="15.75">
      <c r="A82" s="208" t="s">
        <v>280</v>
      </c>
      <c r="B82" s="222" t="s">
        <v>733</v>
      </c>
      <c r="C82" s="208" t="s">
        <v>277</v>
      </c>
      <c r="D82" s="223" t="s">
        <v>269</v>
      </c>
      <c r="E82" s="223" t="s">
        <v>225</v>
      </c>
      <c r="F82" s="223" t="s">
        <v>206</v>
      </c>
    </row>
    <row r="83" spans="1:6" ht="15.75">
      <c r="A83" s="208" t="s">
        <v>281</v>
      </c>
      <c r="B83" s="222" t="s">
        <v>733</v>
      </c>
      <c r="C83" s="208" t="s">
        <v>278</v>
      </c>
      <c r="D83" s="223" t="s">
        <v>269</v>
      </c>
      <c r="E83" s="223" t="s">
        <v>225</v>
      </c>
      <c r="F83" s="223" t="s">
        <v>206</v>
      </c>
    </row>
    <row r="84" spans="1:6" ht="15.75">
      <c r="A84" s="208" t="s">
        <v>242</v>
      </c>
      <c r="B84" s="222" t="s">
        <v>326</v>
      </c>
      <c r="C84" s="205" t="s">
        <v>272</v>
      </c>
      <c r="D84" s="223" t="s">
        <v>269</v>
      </c>
      <c r="E84" s="223" t="s">
        <v>270</v>
      </c>
      <c r="F84" s="223" t="s">
        <v>206</v>
      </c>
    </row>
    <row r="85" spans="1:6" ht="15.75">
      <c r="A85" s="208" t="s">
        <v>241</v>
      </c>
      <c r="B85" s="222" t="s">
        <v>326</v>
      </c>
      <c r="C85" s="205" t="s">
        <v>273</v>
      </c>
      <c r="D85" s="223" t="s">
        <v>269</v>
      </c>
      <c r="E85" s="223" t="s">
        <v>270</v>
      </c>
      <c r="F85" s="223" t="s">
        <v>206</v>
      </c>
    </row>
    <row r="86" spans="1:6" ht="15.75">
      <c r="A86" s="208" t="s">
        <v>240</v>
      </c>
      <c r="B86" s="222" t="s">
        <v>326</v>
      </c>
      <c r="C86" s="205" t="s">
        <v>274</v>
      </c>
      <c r="D86" s="223" t="s">
        <v>269</v>
      </c>
      <c r="E86" s="223" t="s">
        <v>270</v>
      </c>
      <c r="F86" s="223" t="s">
        <v>206</v>
      </c>
    </row>
    <row r="87" spans="1:6" ht="26.25">
      <c r="A87" s="208" t="s">
        <v>239</v>
      </c>
      <c r="B87" s="222" t="s">
        <v>326</v>
      </c>
      <c r="C87" s="208" t="s">
        <v>275</v>
      </c>
      <c r="D87" s="223" t="s">
        <v>269</v>
      </c>
      <c r="E87" s="223" t="s">
        <v>270</v>
      </c>
      <c r="F87" s="223" t="s">
        <v>206</v>
      </c>
    </row>
    <row r="88" spans="1:6" ht="15.75">
      <c r="A88" s="235" t="s">
        <v>263</v>
      </c>
      <c r="B88" s="230" t="s">
        <v>237</v>
      </c>
      <c r="C88" s="235" t="s">
        <v>303</v>
      </c>
      <c r="D88" s="223" t="s">
        <v>269</v>
      </c>
      <c r="E88" s="223" t="s">
        <v>225</v>
      </c>
      <c r="F88" s="223" t="s">
        <v>206</v>
      </c>
    </row>
    <row r="89" spans="1:6" ht="15.75">
      <c r="A89" s="235" t="s">
        <v>264</v>
      </c>
      <c r="B89" s="230" t="s">
        <v>237</v>
      </c>
      <c r="C89" s="235" t="s">
        <v>297</v>
      </c>
      <c r="D89" s="223" t="s">
        <v>269</v>
      </c>
      <c r="E89" s="223" t="s">
        <v>225</v>
      </c>
      <c r="F89" s="223" t="s">
        <v>206</v>
      </c>
    </row>
    <row r="90" spans="1:6" ht="15.75">
      <c r="A90" s="235" t="s">
        <v>266</v>
      </c>
      <c r="B90" s="230" t="s">
        <v>237</v>
      </c>
      <c r="C90" s="235" t="s">
        <v>304</v>
      </c>
      <c r="D90" s="223" t="s">
        <v>269</v>
      </c>
      <c r="E90" s="223" t="s">
        <v>225</v>
      </c>
      <c r="F90" s="223" t="s">
        <v>206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scale="70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selection activeCell="A30" sqref="A30"/>
    </sheetView>
  </sheetViews>
  <sheetFormatPr defaultColWidth="9.00390625" defaultRowHeight="15.75"/>
  <cols>
    <col min="1" max="1" width="17.75390625" style="0" customWidth="1"/>
    <col min="2" max="5" width="10.625" style="0" customWidth="1"/>
    <col min="6" max="6" width="11.625" style="0" customWidth="1"/>
    <col min="7" max="7" width="10.625" style="0" customWidth="1"/>
  </cols>
  <sheetData>
    <row r="1" spans="1:7" ht="21" thickBot="1">
      <c r="A1" s="272" t="s">
        <v>137</v>
      </c>
      <c r="B1" s="272"/>
      <c r="C1" s="272"/>
      <c r="D1" s="272"/>
      <c r="E1" s="272"/>
      <c r="F1" s="272"/>
      <c r="G1" s="272"/>
    </row>
    <row r="2" spans="1:7" s="40" customFormat="1" ht="15.75">
      <c r="A2" s="276" t="s">
        <v>45</v>
      </c>
      <c r="B2" s="274" t="s">
        <v>46</v>
      </c>
      <c r="C2" s="273" t="s">
        <v>47</v>
      </c>
      <c r="D2" s="273"/>
      <c r="E2" s="273" t="s">
        <v>48</v>
      </c>
      <c r="F2" s="273"/>
      <c r="G2" s="270" t="s">
        <v>49</v>
      </c>
    </row>
    <row r="3" spans="1:7" s="40" customFormat="1" ht="15.75">
      <c r="A3" s="277"/>
      <c r="B3" s="275"/>
      <c r="C3" s="29" t="s">
        <v>1</v>
      </c>
      <c r="D3" s="29" t="s">
        <v>2</v>
      </c>
      <c r="E3" s="29" t="s">
        <v>1</v>
      </c>
      <c r="F3" s="29" t="s">
        <v>2</v>
      </c>
      <c r="G3" s="271"/>
    </row>
    <row r="4" spans="1:7" ht="15.75">
      <c r="A4" s="87" t="s">
        <v>214</v>
      </c>
      <c r="B4" s="36">
        <v>1</v>
      </c>
      <c r="C4" s="3">
        <v>661</v>
      </c>
      <c r="D4" s="3">
        <v>0</v>
      </c>
      <c r="E4" s="3">
        <v>0</v>
      </c>
      <c r="F4" s="3">
        <v>0</v>
      </c>
      <c r="G4" s="56">
        <f>SUM(C4:F4)</f>
        <v>661</v>
      </c>
    </row>
    <row r="5" spans="1:7" ht="15.75">
      <c r="A5" s="88"/>
      <c r="B5" s="36">
        <v>2</v>
      </c>
      <c r="C5" s="3">
        <v>280</v>
      </c>
      <c r="D5" s="3">
        <v>1</v>
      </c>
      <c r="E5" s="3">
        <v>0</v>
      </c>
      <c r="F5" s="3">
        <v>0</v>
      </c>
      <c r="G5" s="56">
        <f>SUM(C5:F5)</f>
        <v>281</v>
      </c>
    </row>
    <row r="6" spans="1:7" ht="15.75">
      <c r="A6" s="88"/>
      <c r="B6" s="36" t="s">
        <v>6</v>
      </c>
      <c r="C6" s="3">
        <v>2</v>
      </c>
      <c r="D6" s="3">
        <v>0</v>
      </c>
      <c r="E6" s="3">
        <v>0</v>
      </c>
      <c r="F6" s="3">
        <v>0</v>
      </c>
      <c r="G6" s="56">
        <f>SUM(C6:F6)</f>
        <v>2</v>
      </c>
    </row>
    <row r="7" spans="1:7" ht="15.75">
      <c r="A7" s="88"/>
      <c r="B7" s="36">
        <v>3</v>
      </c>
      <c r="C7" s="3">
        <v>50</v>
      </c>
      <c r="D7" s="3">
        <v>5</v>
      </c>
      <c r="E7" s="3">
        <v>60</v>
      </c>
      <c r="F7" s="3">
        <v>0</v>
      </c>
      <c r="G7" s="56">
        <f>SUM(C7:F7)</f>
        <v>115</v>
      </c>
    </row>
    <row r="8" spans="1:7" ht="15.75">
      <c r="A8" s="89" t="s">
        <v>4</v>
      </c>
      <c r="B8" s="39"/>
      <c r="C8" s="38">
        <f>SUM(C4:C7)</f>
        <v>993</v>
      </c>
      <c r="D8" s="38">
        <f>SUM(D4:D7)</f>
        <v>6</v>
      </c>
      <c r="E8" s="38">
        <f>SUM(E4:E7)</f>
        <v>60</v>
      </c>
      <c r="F8" s="38">
        <f>SUM(F4:F7)</f>
        <v>0</v>
      </c>
      <c r="G8" s="90">
        <f>SUM(G4:G7)</f>
        <v>1059</v>
      </c>
    </row>
    <row r="9" spans="1:7" ht="15.75">
      <c r="A9" s="87" t="s">
        <v>215</v>
      </c>
      <c r="B9" s="36">
        <v>1</v>
      </c>
      <c r="C9" s="3">
        <v>968</v>
      </c>
      <c r="D9" s="3">
        <v>3</v>
      </c>
      <c r="E9" s="3">
        <v>559</v>
      </c>
      <c r="F9" s="3">
        <v>4</v>
      </c>
      <c r="G9" s="56">
        <f>SUM(C9:F9)</f>
        <v>1534</v>
      </c>
    </row>
    <row r="10" spans="1:7" ht="15.75">
      <c r="A10" s="88"/>
      <c r="B10" s="36">
        <v>2</v>
      </c>
      <c r="C10" s="3">
        <v>459</v>
      </c>
      <c r="D10" s="3">
        <v>1</v>
      </c>
      <c r="E10" s="3">
        <v>321</v>
      </c>
      <c r="F10" s="3">
        <v>1</v>
      </c>
      <c r="G10" s="56">
        <f>SUM(C10:F10)</f>
        <v>782</v>
      </c>
    </row>
    <row r="11" spans="1:7" ht="15.75">
      <c r="A11" s="88"/>
      <c r="B11" s="36" t="s">
        <v>6</v>
      </c>
      <c r="C11" s="3">
        <v>0</v>
      </c>
      <c r="D11" s="3">
        <v>0</v>
      </c>
      <c r="E11" s="3">
        <v>0</v>
      </c>
      <c r="F11" s="3">
        <v>0</v>
      </c>
      <c r="G11" s="56">
        <f>SUM(C11:F11)</f>
        <v>0</v>
      </c>
    </row>
    <row r="12" spans="1:7" ht="15.75">
      <c r="A12" s="88"/>
      <c r="B12" s="36">
        <v>3</v>
      </c>
      <c r="C12" s="3">
        <v>32</v>
      </c>
      <c r="D12" s="3">
        <v>0</v>
      </c>
      <c r="E12" s="3">
        <v>22</v>
      </c>
      <c r="F12" s="3">
        <v>1</v>
      </c>
      <c r="G12" s="56">
        <f>SUM(C12:F12)</f>
        <v>55</v>
      </c>
    </row>
    <row r="13" spans="1:7" ht="15.75">
      <c r="A13" s="91" t="s">
        <v>4</v>
      </c>
      <c r="B13" s="36"/>
      <c r="C13" s="38">
        <f>SUM(C9:C12)</f>
        <v>1459</v>
      </c>
      <c r="D13" s="38">
        <f>SUM(D9:D12)</f>
        <v>4</v>
      </c>
      <c r="E13" s="38">
        <f>SUM(E9:E12)</f>
        <v>902</v>
      </c>
      <c r="F13" s="38">
        <f>SUM(F9:F12)</f>
        <v>6</v>
      </c>
      <c r="G13" s="90">
        <f>SUM(G9:G12)</f>
        <v>2371</v>
      </c>
    </row>
    <row r="14" spans="1:7" ht="15.75">
      <c r="A14" s="87" t="s">
        <v>216</v>
      </c>
      <c r="B14" s="36">
        <v>1</v>
      </c>
      <c r="C14" s="3">
        <v>403</v>
      </c>
      <c r="D14" s="3">
        <v>1</v>
      </c>
      <c r="E14" s="3">
        <v>570</v>
      </c>
      <c r="F14" s="3">
        <v>8</v>
      </c>
      <c r="G14" s="56">
        <f>SUM(C14:F14)</f>
        <v>982</v>
      </c>
    </row>
    <row r="15" spans="1:7" ht="15.75">
      <c r="A15" s="88"/>
      <c r="B15" s="36">
        <v>2</v>
      </c>
      <c r="C15" s="3">
        <v>186</v>
      </c>
      <c r="D15" s="3">
        <v>0</v>
      </c>
      <c r="E15" s="3">
        <v>406</v>
      </c>
      <c r="F15" s="3">
        <v>9</v>
      </c>
      <c r="G15" s="56">
        <f>SUM(C15:F15)</f>
        <v>601</v>
      </c>
    </row>
    <row r="16" spans="1:7" ht="15.75">
      <c r="A16" s="88"/>
      <c r="B16" s="36" t="s">
        <v>6</v>
      </c>
      <c r="C16" s="3">
        <v>0</v>
      </c>
      <c r="D16" s="3">
        <v>0</v>
      </c>
      <c r="E16" s="3">
        <v>0</v>
      </c>
      <c r="F16" s="3">
        <v>0</v>
      </c>
      <c r="G16" s="56">
        <f>SUM(C16:F16)</f>
        <v>0</v>
      </c>
    </row>
    <row r="17" spans="1:7" ht="15.75">
      <c r="A17" s="88"/>
      <c r="B17" s="36">
        <v>3</v>
      </c>
      <c r="C17" s="3">
        <v>55</v>
      </c>
      <c r="D17" s="3">
        <v>0</v>
      </c>
      <c r="E17" s="3">
        <v>106</v>
      </c>
      <c r="F17" s="3">
        <v>24</v>
      </c>
      <c r="G17" s="56">
        <f>SUM(C17:F17)</f>
        <v>185</v>
      </c>
    </row>
    <row r="18" spans="1:7" ht="15.75">
      <c r="A18" s="91" t="s">
        <v>4</v>
      </c>
      <c r="B18" s="36"/>
      <c r="C18" s="38">
        <f>SUM(C14:C17)</f>
        <v>644</v>
      </c>
      <c r="D18" s="38">
        <f>SUM(D14:D17)</f>
        <v>1</v>
      </c>
      <c r="E18" s="38">
        <f>SUM(E14:E17)</f>
        <v>1082</v>
      </c>
      <c r="F18" s="38">
        <f>SUM(F14:F17)</f>
        <v>41</v>
      </c>
      <c r="G18" s="90">
        <f>SUM(G14:G17)</f>
        <v>1768</v>
      </c>
    </row>
    <row r="19" spans="1:7" ht="15.75">
      <c r="A19" s="87" t="s">
        <v>217</v>
      </c>
      <c r="B19" s="36">
        <v>1</v>
      </c>
      <c r="C19" s="3">
        <v>85</v>
      </c>
      <c r="D19" s="3">
        <v>6</v>
      </c>
      <c r="E19" s="3">
        <v>84</v>
      </c>
      <c r="F19" s="3">
        <v>1</v>
      </c>
      <c r="G19" s="56">
        <f>SUM(C19:F19)</f>
        <v>176</v>
      </c>
    </row>
    <row r="20" spans="1:7" ht="15.75">
      <c r="A20" s="88"/>
      <c r="B20" s="36">
        <v>2</v>
      </c>
      <c r="C20" s="3">
        <v>53</v>
      </c>
      <c r="D20" s="3">
        <v>0</v>
      </c>
      <c r="E20" s="3">
        <v>36</v>
      </c>
      <c r="F20" s="3">
        <v>0</v>
      </c>
      <c r="G20" s="56">
        <f>SUM(C20:F20)</f>
        <v>89</v>
      </c>
    </row>
    <row r="21" spans="1:7" ht="15.75">
      <c r="A21" s="88"/>
      <c r="B21" s="36" t="s">
        <v>6</v>
      </c>
      <c r="C21" s="3">
        <v>2</v>
      </c>
      <c r="D21" s="3">
        <v>0</v>
      </c>
      <c r="E21" s="3">
        <v>0</v>
      </c>
      <c r="F21" s="3">
        <v>0</v>
      </c>
      <c r="G21" s="56">
        <f>SUM(C21:F21)</f>
        <v>2</v>
      </c>
    </row>
    <row r="22" spans="1:7" ht="15.75">
      <c r="A22" s="88"/>
      <c r="B22" s="36">
        <v>3</v>
      </c>
      <c r="C22" s="3">
        <v>10</v>
      </c>
      <c r="D22" s="3">
        <v>0</v>
      </c>
      <c r="E22" s="3">
        <v>9</v>
      </c>
      <c r="F22" s="3">
        <v>0</v>
      </c>
      <c r="G22" s="56">
        <f>SUM(C22:F22)</f>
        <v>19</v>
      </c>
    </row>
    <row r="23" spans="1:7" ht="15.75">
      <c r="A23" s="91" t="s">
        <v>4</v>
      </c>
      <c r="B23" s="36"/>
      <c r="C23" s="38">
        <f>SUM(C19:C22)</f>
        <v>150</v>
      </c>
      <c r="D23" s="38">
        <f>SUM(D19:D22)</f>
        <v>6</v>
      </c>
      <c r="E23" s="38">
        <f>SUM(E19:E22)</f>
        <v>129</v>
      </c>
      <c r="F23" s="38">
        <f>SUM(F19:F22)</f>
        <v>1</v>
      </c>
      <c r="G23" s="90">
        <f>SUM(G19:G22)</f>
        <v>286</v>
      </c>
    </row>
    <row r="24" spans="1:7" ht="15.75">
      <c r="A24" s="87" t="s">
        <v>218</v>
      </c>
      <c r="B24" s="36">
        <v>1</v>
      </c>
      <c r="C24" s="3">
        <v>764</v>
      </c>
      <c r="D24" s="3">
        <v>3</v>
      </c>
      <c r="E24" s="3">
        <v>537</v>
      </c>
      <c r="F24" s="3">
        <v>3</v>
      </c>
      <c r="G24" s="56">
        <f>SUM(C24:F24)</f>
        <v>1307</v>
      </c>
    </row>
    <row r="25" spans="1:7" ht="15.75">
      <c r="A25" s="88"/>
      <c r="B25" s="36">
        <v>2</v>
      </c>
      <c r="C25" s="3">
        <v>515</v>
      </c>
      <c r="D25" s="3">
        <v>1</v>
      </c>
      <c r="E25" s="3">
        <v>77</v>
      </c>
      <c r="F25" s="3">
        <v>2</v>
      </c>
      <c r="G25" s="56">
        <f>SUM(C25:F25)</f>
        <v>595</v>
      </c>
    </row>
    <row r="26" spans="1:7" ht="15.75">
      <c r="A26" s="88"/>
      <c r="B26" s="36" t="s">
        <v>6</v>
      </c>
      <c r="C26" s="3">
        <v>2</v>
      </c>
      <c r="D26" s="3">
        <v>0</v>
      </c>
      <c r="E26" s="3">
        <v>1</v>
      </c>
      <c r="F26" s="3">
        <v>0</v>
      </c>
      <c r="G26" s="56">
        <f>SUM(C26:F26)</f>
        <v>3</v>
      </c>
    </row>
    <row r="27" spans="1:7" ht="15.75">
      <c r="A27" s="88"/>
      <c r="B27" s="36">
        <v>3</v>
      </c>
      <c r="C27" s="3">
        <v>36</v>
      </c>
      <c r="D27" s="3">
        <v>0</v>
      </c>
      <c r="E27" s="3">
        <v>63</v>
      </c>
      <c r="F27" s="3">
        <v>1</v>
      </c>
      <c r="G27" s="56">
        <f>SUM(C27:F27)</f>
        <v>100</v>
      </c>
    </row>
    <row r="28" spans="1:7" ht="15.75">
      <c r="A28" s="91" t="s">
        <v>4</v>
      </c>
      <c r="B28" s="36"/>
      <c r="C28" s="38">
        <f>SUM(C24:C27)</f>
        <v>1317</v>
      </c>
      <c r="D28" s="38">
        <f>SUM(D24:D27)</f>
        <v>4</v>
      </c>
      <c r="E28" s="38">
        <f>SUM(E24:E27)</f>
        <v>678</v>
      </c>
      <c r="F28" s="38">
        <f>SUM(F24:F27)</f>
        <v>6</v>
      </c>
      <c r="G28" s="90">
        <f>SUM(G24:G27)</f>
        <v>2005</v>
      </c>
    </row>
    <row r="29" spans="1:7" ht="15.75">
      <c r="A29" s="87" t="s">
        <v>219</v>
      </c>
      <c r="B29" s="36">
        <v>1</v>
      </c>
      <c r="C29" s="3">
        <f aca="true" t="shared" si="0" ref="C29:F32">SUM(C4+C9+C14+C19+C24)</f>
        <v>2881</v>
      </c>
      <c r="D29" s="3">
        <f t="shared" si="0"/>
        <v>13</v>
      </c>
      <c r="E29" s="3">
        <f t="shared" si="0"/>
        <v>1750</v>
      </c>
      <c r="F29" s="3">
        <f t="shared" si="0"/>
        <v>16</v>
      </c>
      <c r="G29" s="56">
        <f>SUM(C29:F29)</f>
        <v>4660</v>
      </c>
    </row>
    <row r="30" spans="1:7" ht="15.75">
      <c r="A30" s="88"/>
      <c r="B30" s="36">
        <v>2</v>
      </c>
      <c r="C30" s="3">
        <f t="shared" si="0"/>
        <v>1493</v>
      </c>
      <c r="D30" s="3">
        <f t="shared" si="0"/>
        <v>3</v>
      </c>
      <c r="E30" s="3">
        <f t="shared" si="0"/>
        <v>840</v>
      </c>
      <c r="F30" s="3">
        <f t="shared" si="0"/>
        <v>12</v>
      </c>
      <c r="G30" s="56">
        <f>SUM(C30:F30)</f>
        <v>2348</v>
      </c>
    </row>
    <row r="31" spans="1:7" ht="15.75">
      <c r="A31" s="88"/>
      <c r="B31" s="36" t="s">
        <v>6</v>
      </c>
      <c r="C31" s="18">
        <f t="shared" si="0"/>
        <v>6</v>
      </c>
      <c r="D31" s="3">
        <f t="shared" si="0"/>
        <v>0</v>
      </c>
      <c r="E31" s="3">
        <f t="shared" si="0"/>
        <v>1</v>
      </c>
      <c r="F31" s="3">
        <f t="shared" si="0"/>
        <v>0</v>
      </c>
      <c r="G31" s="56">
        <f>SUM(C31:F31)</f>
        <v>7</v>
      </c>
    </row>
    <row r="32" spans="1:7" ht="16.5" thickBot="1">
      <c r="A32" s="92"/>
      <c r="B32" s="93">
        <v>3</v>
      </c>
      <c r="C32" s="94">
        <f t="shared" si="0"/>
        <v>183</v>
      </c>
      <c r="D32" s="94">
        <f t="shared" si="0"/>
        <v>5</v>
      </c>
      <c r="E32" s="94">
        <f t="shared" si="0"/>
        <v>260</v>
      </c>
      <c r="F32" s="94">
        <f t="shared" si="0"/>
        <v>26</v>
      </c>
      <c r="G32" s="95">
        <f>SUM(C32:F32)</f>
        <v>474</v>
      </c>
    </row>
    <row r="33" spans="1:7" ht="15.75">
      <c r="A33" s="15"/>
      <c r="B33" s="15"/>
      <c r="C33" s="86"/>
      <c r="D33" s="86"/>
      <c r="E33" s="86"/>
      <c r="F33" s="86"/>
      <c r="G33" s="86"/>
    </row>
    <row r="34" spans="1:7" ht="15.75">
      <c r="A34" s="11"/>
      <c r="B34" s="11"/>
      <c r="C34" s="11"/>
      <c r="D34" s="11"/>
      <c r="E34" s="11"/>
      <c r="F34" s="11"/>
      <c r="G34" s="68"/>
    </row>
    <row r="36" ht="15.75">
      <c r="A36" t="s">
        <v>50</v>
      </c>
    </row>
  </sheetData>
  <sheetProtection/>
  <mergeCells count="6">
    <mergeCell ref="G2:G3"/>
    <mergeCell ref="A1:G1"/>
    <mergeCell ref="C2:D2"/>
    <mergeCell ref="E2:F2"/>
    <mergeCell ref="B2:B3"/>
    <mergeCell ref="A2:A3"/>
  </mergeCells>
  <printOptions/>
  <pageMargins left="0.57" right="0.75" top="1" bottom="1" header="0.4921259845" footer="0.4921259845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C12" sqref="C12"/>
    </sheetView>
  </sheetViews>
  <sheetFormatPr defaultColWidth="9.00390625" defaultRowHeight="15.75"/>
  <cols>
    <col min="1" max="1" width="6.50390625" style="0" customWidth="1"/>
    <col min="2" max="2" width="19.25390625" style="0" customWidth="1"/>
    <col min="3" max="3" width="19.875" style="0" customWidth="1"/>
    <col min="4" max="4" width="13.125" style="0" customWidth="1"/>
    <col min="5" max="5" width="9.125" style="0" customWidth="1"/>
    <col min="6" max="6" width="9.50390625" style="0" customWidth="1"/>
    <col min="7" max="7" width="12.00390625" style="0" customWidth="1"/>
    <col min="8" max="8" width="10.875" style="0" customWidth="1"/>
  </cols>
  <sheetData>
    <row r="1" spans="1:8" ht="45" customHeight="1">
      <c r="A1" s="261" t="s">
        <v>186</v>
      </c>
      <c r="B1" s="261"/>
      <c r="C1" s="261"/>
      <c r="D1" s="261"/>
      <c r="E1" s="261"/>
      <c r="F1" s="261"/>
      <c r="G1" s="261"/>
      <c r="H1" s="54"/>
    </row>
    <row r="2" spans="1:8" ht="20.25">
      <c r="A2" s="57" t="s">
        <v>121</v>
      </c>
      <c r="B2" s="58"/>
      <c r="C2" s="37"/>
      <c r="D2" s="37"/>
      <c r="E2" s="37"/>
      <c r="F2" s="37"/>
      <c r="G2" s="37"/>
      <c r="H2" s="37"/>
    </row>
    <row r="4" spans="1:8" ht="15.75">
      <c r="A4" s="38" t="s">
        <v>41</v>
      </c>
      <c r="B4" s="62" t="s">
        <v>80</v>
      </c>
      <c r="C4" s="63" t="s">
        <v>45</v>
      </c>
      <c r="D4" s="63" t="s">
        <v>117</v>
      </c>
      <c r="E4" s="62" t="s">
        <v>166</v>
      </c>
      <c r="F4" s="63" t="s">
        <v>118</v>
      </c>
      <c r="G4" s="63" t="s">
        <v>119</v>
      </c>
      <c r="H4" s="52"/>
    </row>
    <row r="5" spans="1:8" ht="15.75">
      <c r="A5" s="2" t="s">
        <v>211</v>
      </c>
      <c r="B5" s="2" t="s">
        <v>268</v>
      </c>
      <c r="C5" s="2" t="s">
        <v>193</v>
      </c>
      <c r="D5" s="45" t="s">
        <v>212</v>
      </c>
      <c r="E5" s="45" t="s">
        <v>204</v>
      </c>
      <c r="F5" s="45" t="s">
        <v>225</v>
      </c>
      <c r="G5" s="2" t="s">
        <v>195</v>
      </c>
      <c r="H5" s="11"/>
    </row>
    <row r="6" spans="1:8" ht="15.75">
      <c r="A6" s="64" t="s">
        <v>213</v>
      </c>
      <c r="B6" s="2" t="s">
        <v>268</v>
      </c>
      <c r="C6" s="2" t="s">
        <v>193</v>
      </c>
      <c r="D6" s="45" t="s">
        <v>212</v>
      </c>
      <c r="E6" s="45" t="s">
        <v>204</v>
      </c>
      <c r="F6" s="45" t="s">
        <v>225</v>
      </c>
      <c r="G6" s="2" t="s">
        <v>202</v>
      </c>
      <c r="H6" s="11"/>
    </row>
    <row r="7" spans="1:8" ht="15.75">
      <c r="A7" s="64" t="s">
        <v>213</v>
      </c>
      <c r="B7" s="64" t="s">
        <v>250</v>
      </c>
      <c r="C7" s="64" t="s">
        <v>193</v>
      </c>
      <c r="D7" s="65" t="s">
        <v>201</v>
      </c>
      <c r="E7" s="65" t="s">
        <v>204</v>
      </c>
      <c r="F7" s="45" t="s">
        <v>225</v>
      </c>
      <c r="G7" s="2" t="s">
        <v>202</v>
      </c>
      <c r="H7" s="1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zoomScalePageLayoutView="0" workbookViewId="0" topLeftCell="A1">
      <selection activeCell="E8" sqref="E8"/>
    </sheetView>
  </sheetViews>
  <sheetFormatPr defaultColWidth="9.00390625" defaultRowHeight="15.75"/>
  <cols>
    <col min="1" max="1" width="32.75390625" style="0" customWidth="1"/>
    <col min="2" max="2" width="36.00390625" style="0" customWidth="1"/>
  </cols>
  <sheetData>
    <row r="1" spans="1:2" ht="50.25" customHeight="1" thickBot="1">
      <c r="A1" s="301" t="s">
        <v>187</v>
      </c>
      <c r="B1" s="301"/>
    </row>
    <row r="2" spans="1:2" s="1" customFormat="1" ht="15.75">
      <c r="A2" s="180" t="s">
        <v>45</v>
      </c>
      <c r="B2" s="185" t="s">
        <v>123</v>
      </c>
    </row>
    <row r="3" spans="1:2" ht="15.75">
      <c r="A3" s="55" t="s">
        <v>193</v>
      </c>
      <c r="B3" s="56" t="s">
        <v>339</v>
      </c>
    </row>
    <row r="4" spans="1:2" ht="15.75">
      <c r="A4" s="55" t="s">
        <v>237</v>
      </c>
      <c r="B4" s="56" t="s">
        <v>340</v>
      </c>
    </row>
    <row r="5" spans="1:2" ht="15.75">
      <c r="A5" s="55" t="s">
        <v>237</v>
      </c>
      <c r="B5" s="56" t="s">
        <v>341</v>
      </c>
    </row>
    <row r="6" spans="1:2" ht="15.75">
      <c r="A6" s="55" t="s">
        <v>238</v>
      </c>
      <c r="B6" s="56" t="s">
        <v>342</v>
      </c>
    </row>
    <row r="7" spans="1:2" ht="15.75">
      <c r="A7" s="55" t="s">
        <v>238</v>
      </c>
      <c r="B7" s="56" t="s">
        <v>343</v>
      </c>
    </row>
    <row r="8" spans="1:2" ht="15.75">
      <c r="A8" s="55" t="s">
        <v>235</v>
      </c>
      <c r="B8" s="56" t="s">
        <v>325</v>
      </c>
    </row>
    <row r="9" spans="1:2" ht="15.75">
      <c r="A9" s="55" t="s">
        <v>235</v>
      </c>
      <c r="B9" s="56" t="s">
        <v>344</v>
      </c>
    </row>
    <row r="10" spans="1:2" ht="16.5" thickBot="1">
      <c r="A10" s="83" t="s">
        <v>235</v>
      </c>
      <c r="B10" s="95" t="s">
        <v>345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zoomScalePageLayoutView="0" workbookViewId="0" topLeftCell="A1">
      <selection activeCell="A9" sqref="A9"/>
    </sheetView>
  </sheetViews>
  <sheetFormatPr defaultColWidth="9.00390625" defaultRowHeight="15.75"/>
  <cols>
    <col min="1" max="1" width="26.75390625" style="0" customWidth="1"/>
    <col min="2" max="2" width="19.00390625" style="0" customWidth="1"/>
    <col min="3" max="3" width="22.625" style="0" customWidth="1"/>
  </cols>
  <sheetData>
    <row r="1" spans="1:3" ht="88.5" customHeight="1">
      <c r="A1" s="355" t="s">
        <v>189</v>
      </c>
      <c r="B1" s="355"/>
      <c r="C1" s="355"/>
    </row>
    <row r="2" spans="1:3" ht="15.75">
      <c r="A2" s="22" t="s">
        <v>45</v>
      </c>
      <c r="B2" s="22" t="s">
        <v>123</v>
      </c>
      <c r="C2" s="22" t="s">
        <v>122</v>
      </c>
    </row>
    <row r="3" spans="1:3" ht="15.75">
      <c r="A3" s="3"/>
      <c r="B3" s="3"/>
      <c r="C3" s="3"/>
    </row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SheetLayoutView="100" zoomScalePageLayoutView="0" workbookViewId="0" topLeftCell="A1">
      <selection activeCell="E66" sqref="E66"/>
    </sheetView>
  </sheetViews>
  <sheetFormatPr defaultColWidth="9.00390625" defaultRowHeight="15.75"/>
  <cols>
    <col min="1" max="1" width="6.125" style="0" customWidth="1"/>
    <col min="2" max="2" width="14.375" style="0" customWidth="1"/>
    <col min="3" max="3" width="57.50390625" style="0" customWidth="1"/>
    <col min="4" max="4" width="11.25390625" style="0" customWidth="1"/>
    <col min="5" max="5" width="25.375" style="0" customWidth="1"/>
  </cols>
  <sheetData>
    <row r="1" spans="1:5" ht="35.25" customHeight="1">
      <c r="A1" s="356" t="s">
        <v>188</v>
      </c>
      <c r="B1" s="356"/>
      <c r="C1" s="356"/>
      <c r="D1" s="356"/>
      <c r="E1" s="356"/>
    </row>
    <row r="2" spans="1:5" ht="31.5">
      <c r="A2" s="30" t="s">
        <v>39</v>
      </c>
      <c r="B2" s="160" t="s">
        <v>45</v>
      </c>
      <c r="C2" s="30" t="s">
        <v>136</v>
      </c>
      <c r="D2" s="30" t="s">
        <v>737</v>
      </c>
      <c r="E2" s="30" t="s">
        <v>135</v>
      </c>
    </row>
    <row r="3" spans="1:5" ht="23.25" customHeight="1">
      <c r="A3" s="165" t="s">
        <v>211</v>
      </c>
      <c r="B3" s="165" t="s">
        <v>193</v>
      </c>
      <c r="C3" s="370" t="s">
        <v>346</v>
      </c>
      <c r="D3" s="371">
        <v>2658</v>
      </c>
      <c r="E3" s="167" t="s">
        <v>347</v>
      </c>
    </row>
    <row r="4" spans="1:5" ht="15.75">
      <c r="A4" s="165" t="s">
        <v>213</v>
      </c>
      <c r="B4" s="165" t="s">
        <v>193</v>
      </c>
      <c r="C4" s="370" t="s">
        <v>348</v>
      </c>
      <c r="D4" s="371">
        <v>4387</v>
      </c>
      <c r="E4" s="167" t="s">
        <v>349</v>
      </c>
    </row>
    <row r="5" spans="1:5" ht="21.75" customHeight="1">
      <c r="A5" s="165" t="s">
        <v>350</v>
      </c>
      <c r="B5" s="165" t="s">
        <v>193</v>
      </c>
      <c r="C5" s="370" t="s">
        <v>351</v>
      </c>
      <c r="D5" s="371">
        <v>2041</v>
      </c>
      <c r="E5" s="167" t="s">
        <v>352</v>
      </c>
    </row>
    <row r="6" spans="1:5" ht="18" customHeight="1">
      <c r="A6" s="165" t="s">
        <v>353</v>
      </c>
      <c r="B6" s="165" t="s">
        <v>193</v>
      </c>
      <c r="C6" s="372" t="s">
        <v>354</v>
      </c>
      <c r="D6" s="371">
        <v>2502</v>
      </c>
      <c r="E6" s="167" t="s">
        <v>355</v>
      </c>
    </row>
    <row r="7" spans="1:5" ht="15.75">
      <c r="A7" s="373" t="s">
        <v>356</v>
      </c>
      <c r="B7" s="165" t="s">
        <v>193</v>
      </c>
      <c r="C7" s="370" t="s">
        <v>357</v>
      </c>
      <c r="D7" s="371">
        <v>4476</v>
      </c>
      <c r="E7" s="167" t="s">
        <v>358</v>
      </c>
    </row>
    <row r="8" spans="1:5" ht="15.75">
      <c r="A8" s="373" t="s">
        <v>359</v>
      </c>
      <c r="B8" s="165" t="s">
        <v>193</v>
      </c>
      <c r="C8" s="53" t="s">
        <v>360</v>
      </c>
      <c r="D8" s="371">
        <v>3598</v>
      </c>
      <c r="E8" s="167" t="s">
        <v>361</v>
      </c>
    </row>
    <row r="9" spans="1:5" ht="19.5" customHeight="1">
      <c r="A9" s="373" t="s">
        <v>362</v>
      </c>
      <c r="B9" s="165" t="s">
        <v>193</v>
      </c>
      <c r="C9" s="370" t="s">
        <v>363</v>
      </c>
      <c r="D9" s="371">
        <v>2315</v>
      </c>
      <c r="E9" s="167" t="s">
        <v>364</v>
      </c>
    </row>
    <row r="10" spans="1:5" ht="31.5">
      <c r="A10" s="373" t="s">
        <v>365</v>
      </c>
      <c r="B10" s="165" t="s">
        <v>193</v>
      </c>
      <c r="C10" s="370" t="s">
        <v>366</v>
      </c>
      <c r="D10" s="371">
        <v>5864</v>
      </c>
      <c r="E10" s="167" t="s">
        <v>367</v>
      </c>
    </row>
    <row r="11" spans="1:5" ht="31.5">
      <c r="A11" s="373" t="s">
        <v>368</v>
      </c>
      <c r="B11" s="165" t="s">
        <v>193</v>
      </c>
      <c r="C11" s="370" t="s">
        <v>369</v>
      </c>
      <c r="D11" s="371">
        <v>3697</v>
      </c>
      <c r="E11" s="167" t="s">
        <v>370</v>
      </c>
    </row>
    <row r="12" spans="1:5" ht="15.75">
      <c r="A12" s="373" t="s">
        <v>371</v>
      </c>
      <c r="B12" s="165" t="s">
        <v>193</v>
      </c>
      <c r="C12" s="370" t="s">
        <v>372</v>
      </c>
      <c r="D12" s="371">
        <v>1484</v>
      </c>
      <c r="E12" s="167" t="s">
        <v>373</v>
      </c>
    </row>
    <row r="13" spans="1:5" ht="15.75">
      <c r="A13" s="373" t="s">
        <v>374</v>
      </c>
      <c r="B13" s="165" t="s">
        <v>193</v>
      </c>
      <c r="C13" s="370" t="s">
        <v>375</v>
      </c>
      <c r="D13" s="371">
        <v>10671</v>
      </c>
      <c r="E13" s="167" t="s">
        <v>376</v>
      </c>
    </row>
    <row r="14" spans="1:5" ht="31.5">
      <c r="A14" s="373" t="s">
        <v>377</v>
      </c>
      <c r="B14" s="165" t="s">
        <v>193</v>
      </c>
      <c r="C14" s="370" t="s">
        <v>378</v>
      </c>
      <c r="D14" s="371">
        <v>1288</v>
      </c>
      <c r="E14" s="167" t="s">
        <v>379</v>
      </c>
    </row>
    <row r="15" spans="1:5" ht="15.75">
      <c r="A15" s="373" t="s">
        <v>380</v>
      </c>
      <c r="B15" s="165" t="s">
        <v>193</v>
      </c>
      <c r="C15" s="370" t="s">
        <v>381</v>
      </c>
      <c r="D15" s="371">
        <v>4832</v>
      </c>
      <c r="E15" s="167" t="s">
        <v>382</v>
      </c>
    </row>
    <row r="16" spans="1:5" ht="15.75">
      <c r="A16" s="373" t="s">
        <v>383</v>
      </c>
      <c r="B16" s="165" t="s">
        <v>193</v>
      </c>
      <c r="C16" s="370" t="s">
        <v>384</v>
      </c>
      <c r="D16" s="359">
        <v>372</v>
      </c>
      <c r="E16" s="167" t="s">
        <v>385</v>
      </c>
    </row>
    <row r="17" spans="1:5" ht="15.75">
      <c r="A17" s="373" t="s">
        <v>386</v>
      </c>
      <c r="B17" s="165" t="s">
        <v>193</v>
      </c>
      <c r="C17" s="370" t="s">
        <v>387</v>
      </c>
      <c r="D17" s="371">
        <v>1839</v>
      </c>
      <c r="E17" s="167" t="s">
        <v>388</v>
      </c>
    </row>
    <row r="18" spans="1:5" ht="15.75">
      <c r="A18" s="373" t="s">
        <v>389</v>
      </c>
      <c r="B18" s="165" t="s">
        <v>193</v>
      </c>
      <c r="C18" s="370" t="s">
        <v>390</v>
      </c>
      <c r="D18" s="359">
        <v>823</v>
      </c>
      <c r="E18" s="167" t="s">
        <v>391</v>
      </c>
    </row>
    <row r="19" spans="1:5" ht="15.75">
      <c r="A19" s="373" t="s">
        <v>392</v>
      </c>
      <c r="B19" s="165" t="s">
        <v>193</v>
      </c>
      <c r="C19" s="370" t="s">
        <v>393</v>
      </c>
      <c r="D19" s="359">
        <v>631</v>
      </c>
      <c r="E19" s="167" t="s">
        <v>394</v>
      </c>
    </row>
    <row r="20" spans="1:5" ht="15.75">
      <c r="A20" s="373" t="s">
        <v>395</v>
      </c>
      <c r="B20" s="165" t="s">
        <v>193</v>
      </c>
      <c r="C20" s="370" t="s">
        <v>396</v>
      </c>
      <c r="D20" s="371">
        <v>4760</v>
      </c>
      <c r="E20" s="167" t="s">
        <v>397</v>
      </c>
    </row>
    <row r="21" spans="1:5" ht="15.75">
      <c r="A21" s="373" t="s">
        <v>398</v>
      </c>
      <c r="B21" s="165" t="s">
        <v>193</v>
      </c>
      <c r="C21" s="370" t="s">
        <v>399</v>
      </c>
      <c r="D21" s="371">
        <v>8664</v>
      </c>
      <c r="E21" s="167" t="s">
        <v>400</v>
      </c>
    </row>
    <row r="22" spans="1:5" ht="47.25">
      <c r="A22" s="373" t="s">
        <v>401</v>
      </c>
      <c r="B22" s="165" t="s">
        <v>193</v>
      </c>
      <c r="C22" s="374" t="s">
        <v>402</v>
      </c>
      <c r="D22" s="371">
        <v>1046</v>
      </c>
      <c r="E22" s="167" t="s">
        <v>403</v>
      </c>
    </row>
    <row r="23" spans="1:5" ht="15.75">
      <c r="A23" s="373" t="s">
        <v>404</v>
      </c>
      <c r="B23" s="375" t="s">
        <v>405</v>
      </c>
      <c r="C23" s="376" t="s">
        <v>406</v>
      </c>
      <c r="D23" s="377">
        <v>4224</v>
      </c>
      <c r="E23" s="378" t="s">
        <v>407</v>
      </c>
    </row>
    <row r="24" spans="1:5" ht="15.75">
      <c r="A24" s="373" t="s">
        <v>408</v>
      </c>
      <c r="B24" s="375" t="s">
        <v>237</v>
      </c>
      <c r="C24" s="376" t="s">
        <v>409</v>
      </c>
      <c r="D24" s="377">
        <v>3107</v>
      </c>
      <c r="E24" s="378" t="s">
        <v>410</v>
      </c>
    </row>
    <row r="25" spans="1:5" ht="15.75">
      <c r="A25" s="373" t="s">
        <v>411</v>
      </c>
      <c r="B25" s="375" t="s">
        <v>237</v>
      </c>
      <c r="C25" s="376" t="s">
        <v>412</v>
      </c>
      <c r="D25" s="377">
        <v>2309</v>
      </c>
      <c r="E25" s="378" t="s">
        <v>413</v>
      </c>
    </row>
    <row r="26" spans="1:5" ht="31.5">
      <c r="A26" s="373" t="s">
        <v>414</v>
      </c>
      <c r="B26" s="375" t="s">
        <v>237</v>
      </c>
      <c r="C26" s="376" t="s">
        <v>415</v>
      </c>
      <c r="D26" s="377">
        <v>10462</v>
      </c>
      <c r="E26" s="378" t="s">
        <v>416</v>
      </c>
    </row>
    <row r="27" spans="1:5" ht="47.25">
      <c r="A27" s="373" t="s">
        <v>417</v>
      </c>
      <c r="B27" s="375" t="s">
        <v>237</v>
      </c>
      <c r="C27" s="376" t="s">
        <v>418</v>
      </c>
      <c r="D27" s="377">
        <v>1429</v>
      </c>
      <c r="E27" s="378" t="s">
        <v>419</v>
      </c>
    </row>
    <row r="28" spans="1:5" ht="31.5">
      <c r="A28" s="373" t="s">
        <v>420</v>
      </c>
      <c r="B28" s="375" t="s">
        <v>237</v>
      </c>
      <c r="C28" s="376" t="s">
        <v>421</v>
      </c>
      <c r="D28" s="377">
        <v>3953</v>
      </c>
      <c r="E28" s="378" t="s">
        <v>422</v>
      </c>
    </row>
    <row r="29" spans="1:5" ht="21.75" customHeight="1">
      <c r="A29" s="373" t="s">
        <v>423</v>
      </c>
      <c r="B29" s="375" t="s">
        <v>237</v>
      </c>
      <c r="C29" s="376" t="s">
        <v>424</v>
      </c>
      <c r="D29" s="377">
        <v>6274</v>
      </c>
      <c r="E29" s="378" t="s">
        <v>425</v>
      </c>
    </row>
    <row r="30" spans="1:5" ht="31.5">
      <c r="A30" s="373" t="s">
        <v>426</v>
      </c>
      <c r="B30" s="375" t="s">
        <v>237</v>
      </c>
      <c r="C30" s="376" t="s">
        <v>427</v>
      </c>
      <c r="D30" s="377">
        <v>2656</v>
      </c>
      <c r="E30" s="378" t="s">
        <v>428</v>
      </c>
    </row>
    <row r="31" spans="1:5" ht="31.5">
      <c r="A31" s="373" t="s">
        <v>429</v>
      </c>
      <c r="B31" s="375" t="s">
        <v>237</v>
      </c>
      <c r="C31" s="376" t="s">
        <v>430</v>
      </c>
      <c r="D31" s="377">
        <v>6559</v>
      </c>
      <c r="E31" s="378" t="s">
        <v>431</v>
      </c>
    </row>
    <row r="32" spans="1:5" ht="15.75">
      <c r="A32" s="373" t="s">
        <v>432</v>
      </c>
      <c r="B32" s="375" t="s">
        <v>237</v>
      </c>
      <c r="C32" s="376" t="s">
        <v>433</v>
      </c>
      <c r="D32" s="377">
        <v>2025</v>
      </c>
      <c r="E32" s="378" t="s">
        <v>434</v>
      </c>
    </row>
    <row r="33" spans="1:5" ht="15.75">
      <c r="A33" s="373" t="s">
        <v>435</v>
      </c>
      <c r="B33" s="375" t="s">
        <v>237</v>
      </c>
      <c r="C33" s="376" t="s">
        <v>436</v>
      </c>
      <c r="D33" s="377">
        <v>1272</v>
      </c>
      <c r="E33" s="378" t="s">
        <v>437</v>
      </c>
    </row>
    <row r="34" spans="1:5" ht="15.75">
      <c r="A34" s="373" t="s">
        <v>438</v>
      </c>
      <c r="B34" s="165" t="s">
        <v>238</v>
      </c>
      <c r="C34" s="165" t="s">
        <v>439</v>
      </c>
      <c r="D34" s="371">
        <v>2818</v>
      </c>
      <c r="E34" s="167" t="s">
        <v>440</v>
      </c>
    </row>
    <row r="35" spans="1:5" ht="15.75">
      <c r="A35" s="373" t="s">
        <v>441</v>
      </c>
      <c r="B35" s="165" t="s">
        <v>238</v>
      </c>
      <c r="C35" s="165" t="s">
        <v>442</v>
      </c>
      <c r="D35" s="371">
        <v>2833</v>
      </c>
      <c r="E35" s="167" t="s">
        <v>443</v>
      </c>
    </row>
    <row r="36" spans="1:5" ht="15.75">
      <c r="A36" s="373" t="s">
        <v>444</v>
      </c>
      <c r="B36" s="165" t="s">
        <v>238</v>
      </c>
      <c r="C36" s="165" t="s">
        <v>445</v>
      </c>
      <c r="D36" s="371">
        <v>12209</v>
      </c>
      <c r="E36" s="167" t="s">
        <v>446</v>
      </c>
    </row>
    <row r="37" spans="1:5" ht="15.75">
      <c r="A37" s="373" t="s">
        <v>447</v>
      </c>
      <c r="B37" s="165" t="s">
        <v>238</v>
      </c>
      <c r="C37" s="370" t="s">
        <v>448</v>
      </c>
      <c r="D37" s="371">
        <v>3194</v>
      </c>
      <c r="E37" s="167" t="s">
        <v>449</v>
      </c>
    </row>
    <row r="38" spans="1:5" ht="15.75">
      <c r="A38" s="373" t="s">
        <v>450</v>
      </c>
      <c r="B38" s="379" t="s">
        <v>238</v>
      </c>
      <c r="C38" s="379" t="s">
        <v>451</v>
      </c>
      <c r="D38" s="380">
        <v>1092</v>
      </c>
      <c r="E38" s="381" t="s">
        <v>452</v>
      </c>
    </row>
    <row r="39" spans="1:5" ht="15.75">
      <c r="A39" s="373" t="s">
        <v>453</v>
      </c>
      <c r="B39" s="195" t="s">
        <v>235</v>
      </c>
      <c r="C39" s="382" t="s">
        <v>454</v>
      </c>
      <c r="D39" s="383" t="s">
        <v>455</v>
      </c>
      <c r="E39" s="384" t="s">
        <v>456</v>
      </c>
    </row>
    <row r="40" spans="1:5" ht="47.25">
      <c r="A40" s="373" t="s">
        <v>457</v>
      </c>
      <c r="B40" s="195" t="s">
        <v>235</v>
      </c>
      <c r="C40" s="53" t="s">
        <v>458</v>
      </c>
      <c r="D40" s="383" t="s">
        <v>459</v>
      </c>
      <c r="E40" s="384" t="s">
        <v>460</v>
      </c>
    </row>
    <row r="41" spans="1:5" ht="31.5">
      <c r="A41" s="373" t="s">
        <v>461</v>
      </c>
      <c r="B41" s="195" t="s">
        <v>235</v>
      </c>
      <c r="C41" s="53" t="s">
        <v>462</v>
      </c>
      <c r="D41" s="383" t="s">
        <v>463</v>
      </c>
      <c r="E41" s="384" t="s">
        <v>464</v>
      </c>
    </row>
    <row r="42" spans="1:5" ht="15.75">
      <c r="A42" s="373" t="s">
        <v>465</v>
      </c>
      <c r="B42" s="385" t="s">
        <v>235</v>
      </c>
      <c r="C42" s="382" t="s">
        <v>466</v>
      </c>
      <c r="D42" s="383" t="s">
        <v>467</v>
      </c>
      <c r="E42" s="386" t="s">
        <v>468</v>
      </c>
    </row>
    <row r="43" spans="1:5" ht="15.75">
      <c r="A43" s="373" t="s">
        <v>469</v>
      </c>
      <c r="B43" s="385" t="s">
        <v>235</v>
      </c>
      <c r="C43" s="382" t="s">
        <v>470</v>
      </c>
      <c r="D43" s="383" t="s">
        <v>471</v>
      </c>
      <c r="E43" s="386" t="s">
        <v>472</v>
      </c>
    </row>
    <row r="44" spans="1:5" ht="15.75">
      <c r="A44" s="373" t="s">
        <v>473</v>
      </c>
      <c r="B44" s="385" t="s">
        <v>235</v>
      </c>
      <c r="C44" s="382" t="s">
        <v>474</v>
      </c>
      <c r="D44" s="383" t="s">
        <v>475</v>
      </c>
      <c r="E44" s="386" t="s">
        <v>476</v>
      </c>
    </row>
    <row r="45" spans="1:5" ht="47.25">
      <c r="A45" s="373" t="s">
        <v>477</v>
      </c>
      <c r="B45" s="385" t="s">
        <v>235</v>
      </c>
      <c r="C45" s="382" t="s">
        <v>478</v>
      </c>
      <c r="D45" s="383" t="s">
        <v>479</v>
      </c>
      <c r="E45" s="386" t="s">
        <v>480</v>
      </c>
    </row>
    <row r="46" spans="1:5" ht="31.5">
      <c r="A46" s="373" t="s">
        <v>481</v>
      </c>
      <c r="B46" s="385" t="s">
        <v>235</v>
      </c>
      <c r="C46" s="382" t="s">
        <v>482</v>
      </c>
      <c r="D46" s="383" t="s">
        <v>483</v>
      </c>
      <c r="E46" s="386" t="s">
        <v>484</v>
      </c>
    </row>
    <row r="47" spans="1:5" ht="31.5">
      <c r="A47" s="373" t="s">
        <v>485</v>
      </c>
      <c r="B47" s="385" t="s">
        <v>235</v>
      </c>
      <c r="C47" s="382" t="s">
        <v>486</v>
      </c>
      <c r="D47" s="383" t="s">
        <v>487</v>
      </c>
      <c r="E47" s="386" t="s">
        <v>488</v>
      </c>
    </row>
    <row r="48" spans="1:5" ht="31.5">
      <c r="A48" s="373" t="s">
        <v>489</v>
      </c>
      <c r="B48" s="385" t="s">
        <v>235</v>
      </c>
      <c r="C48" s="382" t="s">
        <v>490</v>
      </c>
      <c r="D48" s="383" t="s">
        <v>491</v>
      </c>
      <c r="E48" s="386" t="s">
        <v>492</v>
      </c>
    </row>
    <row r="49" spans="1:5" ht="15.75">
      <c r="A49" s="373" t="s">
        <v>493</v>
      </c>
      <c r="B49" s="385" t="s">
        <v>235</v>
      </c>
      <c r="C49" s="385" t="s">
        <v>494</v>
      </c>
      <c r="D49" s="383" t="s">
        <v>495</v>
      </c>
      <c r="E49" s="386" t="s">
        <v>496</v>
      </c>
    </row>
    <row r="50" spans="1:5" ht="47.25">
      <c r="A50" s="373" t="s">
        <v>497</v>
      </c>
      <c r="B50" s="385" t="s">
        <v>235</v>
      </c>
      <c r="C50" s="382" t="s">
        <v>498</v>
      </c>
      <c r="D50" s="383" t="s">
        <v>499</v>
      </c>
      <c r="E50" s="386" t="s">
        <v>500</v>
      </c>
    </row>
    <row r="51" spans="1:5" ht="31.5">
      <c r="A51" s="373" t="s">
        <v>501</v>
      </c>
      <c r="B51" s="385" t="s">
        <v>235</v>
      </c>
      <c r="C51" s="382" t="s">
        <v>502</v>
      </c>
      <c r="D51" s="383" t="s">
        <v>503</v>
      </c>
      <c r="E51" s="386" t="s">
        <v>504</v>
      </c>
    </row>
    <row r="52" spans="1:5" ht="15.75">
      <c r="A52" s="373" t="s">
        <v>505</v>
      </c>
      <c r="B52" s="385" t="s">
        <v>506</v>
      </c>
      <c r="C52" s="382" t="s">
        <v>507</v>
      </c>
      <c r="D52" s="383">
        <v>1726</v>
      </c>
      <c r="E52" s="386" t="s">
        <v>508</v>
      </c>
    </row>
    <row r="53" spans="1:5" ht="31.5">
      <c r="A53" s="373" t="s">
        <v>509</v>
      </c>
      <c r="B53" s="370" t="s">
        <v>193</v>
      </c>
      <c r="C53" s="370" t="s">
        <v>510</v>
      </c>
      <c r="D53" s="371">
        <v>1899</v>
      </c>
      <c r="E53" s="370" t="s">
        <v>735</v>
      </c>
    </row>
    <row r="54" spans="1:5" ht="15.75">
      <c r="A54" s="373" t="s">
        <v>511</v>
      </c>
      <c r="B54" s="165" t="s">
        <v>193</v>
      </c>
      <c r="C54" s="370" t="s">
        <v>512</v>
      </c>
      <c r="D54" s="371">
        <v>8375</v>
      </c>
      <c r="E54" s="167" t="s">
        <v>513</v>
      </c>
    </row>
    <row r="55" spans="1:5" ht="47.25">
      <c r="A55" s="373" t="s">
        <v>514</v>
      </c>
      <c r="B55" s="165" t="s">
        <v>193</v>
      </c>
      <c r="C55" s="370" t="s">
        <v>515</v>
      </c>
      <c r="D55" s="371">
        <v>4223</v>
      </c>
      <c r="E55" s="392" t="s">
        <v>516</v>
      </c>
    </row>
    <row r="56" spans="1:5" ht="15.75">
      <c r="A56" s="373" t="s">
        <v>517</v>
      </c>
      <c r="B56" s="376" t="s">
        <v>405</v>
      </c>
      <c r="C56" s="387" t="s">
        <v>518</v>
      </c>
      <c r="D56" s="388">
        <v>1660</v>
      </c>
      <c r="E56" s="393" t="s">
        <v>519</v>
      </c>
    </row>
    <row r="57" spans="1:5" ht="15.75">
      <c r="A57" s="373" t="s">
        <v>520</v>
      </c>
      <c r="B57" s="376" t="s">
        <v>405</v>
      </c>
      <c r="C57" s="376" t="s">
        <v>521</v>
      </c>
      <c r="D57" s="377">
        <v>4340</v>
      </c>
      <c r="E57" s="393" t="s">
        <v>522</v>
      </c>
    </row>
    <row r="58" spans="1:5" ht="15.75">
      <c r="A58" s="373" t="s">
        <v>523</v>
      </c>
      <c r="B58" s="376" t="s">
        <v>405</v>
      </c>
      <c r="C58" s="376" t="s">
        <v>524</v>
      </c>
      <c r="D58" s="377">
        <v>12645</v>
      </c>
      <c r="E58" s="393" t="s">
        <v>525</v>
      </c>
    </row>
    <row r="59" spans="1:5" ht="15.75">
      <c r="A59" s="373" t="s">
        <v>526</v>
      </c>
      <c r="B59" s="376" t="s">
        <v>405</v>
      </c>
      <c r="C59" s="376" t="s">
        <v>527</v>
      </c>
      <c r="D59" s="377">
        <v>10106</v>
      </c>
      <c r="E59" s="393" t="s">
        <v>528</v>
      </c>
    </row>
    <row r="60" spans="1:5" ht="47.25">
      <c r="A60" s="373" t="s">
        <v>529</v>
      </c>
      <c r="B60" s="389" t="s">
        <v>405</v>
      </c>
      <c r="C60" s="376" t="s">
        <v>530</v>
      </c>
      <c r="D60" s="377">
        <v>1545</v>
      </c>
      <c r="E60" s="393" t="s">
        <v>531</v>
      </c>
    </row>
    <row r="61" spans="1:5" ht="31.5">
      <c r="A61" s="373" t="s">
        <v>532</v>
      </c>
      <c r="B61" s="376" t="s">
        <v>405</v>
      </c>
      <c r="C61" s="376" t="s">
        <v>533</v>
      </c>
      <c r="D61" s="377">
        <v>7091</v>
      </c>
      <c r="E61" s="394" t="s">
        <v>534</v>
      </c>
    </row>
    <row r="62" spans="1:5" ht="31.5">
      <c r="A62" s="373" t="s">
        <v>535</v>
      </c>
      <c r="B62" s="376" t="s">
        <v>405</v>
      </c>
      <c r="C62" s="376" t="s">
        <v>536</v>
      </c>
      <c r="D62" s="377">
        <v>4218</v>
      </c>
      <c r="E62" s="394" t="s">
        <v>537</v>
      </c>
    </row>
    <row r="63" spans="1:5" ht="31.5">
      <c r="A63" s="373" t="s">
        <v>538</v>
      </c>
      <c r="B63" s="376" t="s">
        <v>405</v>
      </c>
      <c r="C63" s="376" t="s">
        <v>539</v>
      </c>
      <c r="D63" s="377">
        <v>3498</v>
      </c>
      <c r="E63" s="394" t="s">
        <v>540</v>
      </c>
    </row>
    <row r="64" spans="1:5" ht="15.75">
      <c r="A64" s="373" t="s">
        <v>541</v>
      </c>
      <c r="B64" s="376" t="s">
        <v>405</v>
      </c>
      <c r="C64" s="376" t="s">
        <v>542</v>
      </c>
      <c r="D64" s="377">
        <v>2498</v>
      </c>
      <c r="E64" s="394" t="s">
        <v>543</v>
      </c>
    </row>
    <row r="65" spans="1:5" ht="63">
      <c r="A65" s="373" t="s">
        <v>544</v>
      </c>
      <c r="B65" s="389" t="s">
        <v>405</v>
      </c>
      <c r="C65" s="376" t="s">
        <v>545</v>
      </c>
      <c r="D65" s="377">
        <v>24955</v>
      </c>
      <c r="E65" s="394" t="s">
        <v>546</v>
      </c>
    </row>
    <row r="66" spans="1:5" ht="31.5">
      <c r="A66" s="373" t="s">
        <v>547</v>
      </c>
      <c r="B66" s="385" t="s">
        <v>235</v>
      </c>
      <c r="C66" s="382" t="s">
        <v>548</v>
      </c>
      <c r="D66" s="383" t="s">
        <v>549</v>
      </c>
      <c r="E66" s="394" t="s">
        <v>550</v>
      </c>
    </row>
    <row r="67" spans="1:5" ht="15.75">
      <c r="A67" s="373" t="s">
        <v>551</v>
      </c>
      <c r="B67" s="376" t="s">
        <v>405</v>
      </c>
      <c r="C67" s="187" t="s">
        <v>552</v>
      </c>
      <c r="D67" s="189">
        <v>2325</v>
      </c>
      <c r="E67" s="395" t="s">
        <v>553</v>
      </c>
    </row>
    <row r="68" spans="1:5" ht="15.75">
      <c r="A68" s="373" t="s">
        <v>554</v>
      </c>
      <c r="B68" s="385" t="s">
        <v>235</v>
      </c>
      <c r="C68" s="382" t="s">
        <v>555</v>
      </c>
      <c r="D68" s="383" t="s">
        <v>556</v>
      </c>
      <c r="E68" s="394" t="s">
        <v>557</v>
      </c>
    </row>
    <row r="69" spans="1:5" ht="31.5">
      <c r="A69" s="373" t="s">
        <v>558</v>
      </c>
      <c r="B69" s="195" t="s">
        <v>326</v>
      </c>
      <c r="C69" s="390" t="s">
        <v>559</v>
      </c>
      <c r="D69" s="359">
        <v>630</v>
      </c>
      <c r="E69" s="384" t="s">
        <v>560</v>
      </c>
    </row>
    <row r="70" spans="1:5" ht="15.75">
      <c r="A70" s="11"/>
      <c r="B70" s="11"/>
      <c r="C70" s="11"/>
      <c r="D70" s="11"/>
      <c r="E70" s="11"/>
    </row>
    <row r="71" spans="1:5" ht="15.75">
      <c r="A71" s="11"/>
      <c r="B71" s="186" t="s">
        <v>561</v>
      </c>
      <c r="C71" s="11"/>
      <c r="D71" s="11"/>
      <c r="E71" s="11"/>
    </row>
    <row r="72" spans="1:5" ht="47.25">
      <c r="A72" s="149"/>
      <c r="B72" s="160" t="s">
        <v>45</v>
      </c>
      <c r="C72" s="30" t="s">
        <v>136</v>
      </c>
      <c r="D72" s="30" t="s">
        <v>155</v>
      </c>
      <c r="E72" s="30" t="s">
        <v>135</v>
      </c>
    </row>
    <row r="73" spans="1:5" ht="47.25">
      <c r="A73" s="391" t="s">
        <v>211</v>
      </c>
      <c r="B73" s="187" t="s">
        <v>405</v>
      </c>
      <c r="C73" s="188" t="s">
        <v>562</v>
      </c>
      <c r="D73" s="189">
        <v>96980</v>
      </c>
      <c r="E73" s="187" t="s">
        <v>563</v>
      </c>
    </row>
    <row r="74" spans="1:5" ht="15.75">
      <c r="A74" s="391" t="s">
        <v>213</v>
      </c>
      <c r="B74" s="190" t="s">
        <v>405</v>
      </c>
      <c r="C74" s="191" t="s">
        <v>564</v>
      </c>
      <c r="D74" s="189">
        <v>4434</v>
      </c>
      <c r="E74" s="192" t="s">
        <v>565</v>
      </c>
    </row>
    <row r="75" spans="1:5" ht="15.75">
      <c r="A75" s="391" t="s">
        <v>350</v>
      </c>
      <c r="B75" s="3" t="s">
        <v>566</v>
      </c>
      <c r="C75" s="3" t="s">
        <v>567</v>
      </c>
      <c r="D75" s="2">
        <v>5527.31</v>
      </c>
      <c r="E75" s="47" t="s">
        <v>568</v>
      </c>
    </row>
    <row r="76" spans="1:5" ht="31.5">
      <c r="A76" s="391" t="s">
        <v>353</v>
      </c>
      <c r="B76" s="3" t="s">
        <v>566</v>
      </c>
      <c r="C76" s="20" t="s">
        <v>736</v>
      </c>
      <c r="D76" s="2">
        <v>6427.32</v>
      </c>
      <c r="E76" s="47" t="s">
        <v>569</v>
      </c>
    </row>
    <row r="77" spans="1:5" ht="15.75">
      <c r="A77" s="391" t="s">
        <v>356</v>
      </c>
      <c r="B77" s="3" t="s">
        <v>566</v>
      </c>
      <c r="C77" s="21" t="s">
        <v>570</v>
      </c>
      <c r="D77" s="2">
        <v>162.34</v>
      </c>
      <c r="E77" s="47" t="s">
        <v>568</v>
      </c>
    </row>
    <row r="78" spans="1:5" ht="28.5" customHeight="1">
      <c r="A78" s="391" t="s">
        <v>359</v>
      </c>
      <c r="B78" s="3" t="s">
        <v>566</v>
      </c>
      <c r="C78" s="21" t="s">
        <v>571</v>
      </c>
      <c r="D78" s="193">
        <v>13322.8</v>
      </c>
      <c r="E78" s="194" t="s">
        <v>572</v>
      </c>
    </row>
    <row r="79" spans="1:5" ht="15.75">
      <c r="A79" s="391" t="s">
        <v>362</v>
      </c>
      <c r="B79" s="3" t="s">
        <v>326</v>
      </c>
      <c r="C79" s="195" t="s">
        <v>573</v>
      </c>
      <c r="D79" s="2">
        <v>1500</v>
      </c>
      <c r="E79" s="196" t="s">
        <v>574</v>
      </c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A1" sqref="A1:E1"/>
    </sheetView>
  </sheetViews>
  <sheetFormatPr defaultColWidth="9.00390625" defaultRowHeight="15.75"/>
  <cols>
    <col min="1" max="1" width="5.50390625" style="0" customWidth="1"/>
    <col min="2" max="2" width="8.625" style="0" customWidth="1"/>
    <col min="3" max="3" width="67.25390625" style="0" customWidth="1"/>
    <col min="4" max="4" width="22.125" style="0" bestFit="1" customWidth="1"/>
    <col min="5" max="5" width="11.875" style="0" bestFit="1" customWidth="1"/>
  </cols>
  <sheetData>
    <row r="1" spans="1:5" ht="20.25">
      <c r="A1" s="261" t="s">
        <v>190</v>
      </c>
      <c r="B1" s="261"/>
      <c r="C1" s="261"/>
      <c r="D1" s="261"/>
      <c r="E1" s="261"/>
    </row>
    <row r="2" spans="1:5" ht="15.75">
      <c r="A2" s="30" t="s">
        <v>39</v>
      </c>
      <c r="B2" s="30" t="s">
        <v>45</v>
      </c>
      <c r="C2" s="30" t="s">
        <v>136</v>
      </c>
      <c r="D2" s="30" t="s">
        <v>155</v>
      </c>
      <c r="E2" s="30" t="s">
        <v>135</v>
      </c>
    </row>
    <row r="3" spans="1:5" ht="17.25" customHeight="1">
      <c r="A3" s="364">
        <v>1</v>
      </c>
      <c r="B3" s="203" t="s">
        <v>577</v>
      </c>
      <c r="C3" s="204" t="s">
        <v>578</v>
      </c>
      <c r="D3" s="358">
        <v>300</v>
      </c>
      <c r="E3" s="358" t="s">
        <v>579</v>
      </c>
    </row>
    <row r="4" spans="1:5" ht="29.25" customHeight="1">
      <c r="A4" s="365">
        <v>2</v>
      </c>
      <c r="B4" s="205" t="s">
        <v>577</v>
      </c>
      <c r="C4" s="206" t="s">
        <v>580</v>
      </c>
      <c r="D4" s="2">
        <v>300</v>
      </c>
      <c r="E4" s="2" t="s">
        <v>581</v>
      </c>
    </row>
    <row r="5" spans="1:5" ht="19.5" customHeight="1">
      <c r="A5" s="365">
        <v>3</v>
      </c>
      <c r="B5" s="205" t="s">
        <v>577</v>
      </c>
      <c r="C5" s="207" t="s">
        <v>582</v>
      </c>
      <c r="D5" s="2">
        <v>300</v>
      </c>
      <c r="E5" s="2" t="s">
        <v>583</v>
      </c>
    </row>
    <row r="6" spans="1:5" ht="15.75">
      <c r="A6" s="365">
        <v>4</v>
      </c>
      <c r="B6" s="205" t="s">
        <v>577</v>
      </c>
      <c r="C6" s="206" t="s">
        <v>584</v>
      </c>
      <c r="D6" s="2">
        <v>200</v>
      </c>
      <c r="E6" s="2" t="s">
        <v>585</v>
      </c>
    </row>
    <row r="7" spans="1:5" ht="15.75">
      <c r="A7" s="365">
        <v>5</v>
      </c>
      <c r="B7" s="205" t="s">
        <v>577</v>
      </c>
      <c r="C7" s="207" t="s">
        <v>586</v>
      </c>
      <c r="D7" s="2">
        <v>300</v>
      </c>
      <c r="E7" s="2" t="s">
        <v>587</v>
      </c>
    </row>
    <row r="8" spans="1:5" ht="15.75">
      <c r="A8" s="365">
        <v>6</v>
      </c>
      <c r="B8" s="205" t="s">
        <v>577</v>
      </c>
      <c r="C8" s="206" t="s">
        <v>588</v>
      </c>
      <c r="D8" s="2">
        <v>200</v>
      </c>
      <c r="E8" s="2" t="s">
        <v>589</v>
      </c>
    </row>
    <row r="9" spans="1:5" ht="15.75">
      <c r="A9" s="365">
        <v>7</v>
      </c>
      <c r="B9" s="205" t="s">
        <v>326</v>
      </c>
      <c r="C9" s="205" t="s">
        <v>590</v>
      </c>
      <c r="D9" s="223">
        <v>425</v>
      </c>
      <c r="E9" s="223" t="s">
        <v>591</v>
      </c>
    </row>
    <row r="10" spans="1:5" ht="15.75">
      <c r="A10" s="365">
        <v>8</v>
      </c>
      <c r="B10" s="205" t="s">
        <v>326</v>
      </c>
      <c r="C10" s="208" t="s">
        <v>592</v>
      </c>
      <c r="D10" s="223">
        <v>400</v>
      </c>
      <c r="E10" s="223" t="s">
        <v>593</v>
      </c>
    </row>
    <row r="11" spans="1:5" ht="15.75">
      <c r="A11" s="365">
        <v>9</v>
      </c>
      <c r="B11" s="205" t="s">
        <v>326</v>
      </c>
      <c r="C11" s="205" t="s">
        <v>594</v>
      </c>
      <c r="D11" s="223">
        <v>200</v>
      </c>
      <c r="E11" s="223" t="s">
        <v>595</v>
      </c>
    </row>
    <row r="12" spans="1:5" ht="15.75">
      <c r="A12" s="365">
        <v>10</v>
      </c>
      <c r="B12" s="205" t="s">
        <v>326</v>
      </c>
      <c r="C12" s="205" t="s">
        <v>596</v>
      </c>
      <c r="D12" s="223">
        <v>350</v>
      </c>
      <c r="E12" s="223" t="s">
        <v>597</v>
      </c>
    </row>
    <row r="13" spans="1:5" ht="15.75">
      <c r="A13" s="365">
        <v>11</v>
      </c>
      <c r="B13" s="205" t="s">
        <v>326</v>
      </c>
      <c r="C13" s="205" t="s">
        <v>598</v>
      </c>
      <c r="D13" s="223">
        <v>200</v>
      </c>
      <c r="E13" s="223" t="s">
        <v>599</v>
      </c>
    </row>
    <row r="14" spans="1:5" ht="15.75">
      <c r="A14" s="365">
        <v>12</v>
      </c>
      <c r="B14" s="205" t="s">
        <v>326</v>
      </c>
      <c r="C14" s="208" t="s">
        <v>600</v>
      </c>
      <c r="D14" s="359">
        <v>630</v>
      </c>
      <c r="E14" s="222" t="s">
        <v>601</v>
      </c>
    </row>
    <row r="15" spans="1:5" ht="15.75">
      <c r="A15" s="365">
        <v>13</v>
      </c>
      <c r="B15" s="205" t="s">
        <v>602</v>
      </c>
      <c r="C15" s="209" t="s">
        <v>603</v>
      </c>
      <c r="D15" s="360">
        <v>650</v>
      </c>
      <c r="E15" s="222" t="s">
        <v>604</v>
      </c>
    </row>
    <row r="16" spans="1:5" ht="15.75">
      <c r="A16" s="365">
        <v>14</v>
      </c>
      <c r="B16" s="205" t="s">
        <v>602</v>
      </c>
      <c r="C16" s="209" t="s">
        <v>605</v>
      </c>
      <c r="D16" s="360">
        <v>150</v>
      </c>
      <c r="E16" s="222" t="s">
        <v>606</v>
      </c>
    </row>
    <row r="17" spans="1:5" ht="18.75" customHeight="1">
      <c r="A17" s="365">
        <v>15</v>
      </c>
      <c r="B17" s="363" t="s">
        <v>602</v>
      </c>
      <c r="C17" s="209" t="s">
        <v>607</v>
      </c>
      <c r="D17" s="360">
        <v>300</v>
      </c>
      <c r="E17" s="221" t="s">
        <v>608</v>
      </c>
    </row>
    <row r="18" spans="1:5" ht="15.75">
      <c r="A18" s="365">
        <v>16</v>
      </c>
      <c r="B18" s="205" t="s">
        <v>602</v>
      </c>
      <c r="C18" s="209" t="s">
        <v>609</v>
      </c>
      <c r="D18" s="360">
        <v>250</v>
      </c>
      <c r="E18" s="222" t="s">
        <v>610</v>
      </c>
    </row>
    <row r="19" spans="1:5" ht="15.75">
      <c r="A19" s="365">
        <v>17</v>
      </c>
      <c r="B19" s="205" t="s">
        <v>602</v>
      </c>
      <c r="C19" s="209" t="s">
        <v>611</v>
      </c>
      <c r="D19" s="360">
        <v>1000</v>
      </c>
      <c r="E19" s="222" t="s">
        <v>612</v>
      </c>
    </row>
    <row r="20" spans="1:5" ht="15.75">
      <c r="A20" s="365">
        <v>18</v>
      </c>
      <c r="B20" s="205" t="s">
        <v>613</v>
      </c>
      <c r="C20" s="209" t="s">
        <v>614</v>
      </c>
      <c r="D20" s="360">
        <v>150</v>
      </c>
      <c r="E20" s="222" t="s">
        <v>615</v>
      </c>
    </row>
    <row r="21" spans="1:5" ht="15.75">
      <c r="A21" s="365">
        <v>19</v>
      </c>
      <c r="B21" s="205" t="s">
        <v>613</v>
      </c>
      <c r="C21" s="208" t="s">
        <v>616</v>
      </c>
      <c r="D21" s="359">
        <v>800</v>
      </c>
      <c r="E21" s="222" t="s">
        <v>617</v>
      </c>
    </row>
    <row r="22" spans="1:5" ht="15.75">
      <c r="A22" s="365">
        <v>20</v>
      </c>
      <c r="B22" s="205" t="s">
        <v>618</v>
      </c>
      <c r="C22" s="208" t="s">
        <v>619</v>
      </c>
      <c r="D22" s="359">
        <v>1000</v>
      </c>
      <c r="E22" s="222" t="s">
        <v>620</v>
      </c>
    </row>
    <row r="23" spans="1:5" ht="16.5" thickBot="1">
      <c r="A23" s="366">
        <v>21</v>
      </c>
      <c r="B23" s="210" t="s">
        <v>618</v>
      </c>
      <c r="C23" s="211" t="s">
        <v>621</v>
      </c>
      <c r="D23" s="361">
        <v>300</v>
      </c>
      <c r="E23" s="367" t="s">
        <v>622</v>
      </c>
    </row>
    <row r="24" spans="1:5" ht="16.5" thickBot="1">
      <c r="A24" s="368"/>
      <c r="B24" s="11"/>
      <c r="C24" s="11"/>
      <c r="D24" s="15"/>
      <c r="E24" s="369"/>
    </row>
    <row r="25" spans="1:5" ht="16.5" thickBot="1">
      <c r="A25" s="212" t="s">
        <v>39</v>
      </c>
      <c r="B25" s="212" t="s">
        <v>45</v>
      </c>
      <c r="C25" s="212" t="s">
        <v>136</v>
      </c>
      <c r="D25" s="212" t="s">
        <v>155</v>
      </c>
      <c r="E25" s="212" t="s">
        <v>135</v>
      </c>
    </row>
    <row r="26" spans="1:5" ht="26.25">
      <c r="A26" s="364">
        <v>1</v>
      </c>
      <c r="B26" s="203" t="s">
        <v>623</v>
      </c>
      <c r="C26" s="204" t="s">
        <v>624</v>
      </c>
      <c r="D26" s="362">
        <f>256197.76+165429.74+445885.17+12468.09+1166151.27+1730127.11+16548.31+13918.67+713940.44</f>
        <v>4520666.56</v>
      </c>
      <c r="E26" s="358">
        <v>26250120017</v>
      </c>
    </row>
    <row r="27" spans="1:5" ht="26.25">
      <c r="A27" s="365">
        <v>2</v>
      </c>
      <c r="B27" s="205" t="s">
        <v>623</v>
      </c>
      <c r="C27" s="206" t="s">
        <v>625</v>
      </c>
      <c r="D27" s="362">
        <f>316313.89+726908.21</f>
        <v>1043222.1</v>
      </c>
      <c r="E27" s="2">
        <v>26250120042</v>
      </c>
    </row>
    <row r="28" spans="1:5" ht="15.75">
      <c r="A28" s="365">
        <v>3</v>
      </c>
      <c r="B28" s="205" t="s">
        <v>623</v>
      </c>
      <c r="C28" s="207" t="s">
        <v>626</v>
      </c>
      <c r="D28" s="2">
        <f>169627.79+19956.21+5572.83+655.68</f>
        <v>195812.50999999998</v>
      </c>
      <c r="E28" s="2">
        <v>26110230028</v>
      </c>
    </row>
    <row r="29" spans="1:5" ht="26.25">
      <c r="A29" s="365">
        <v>4</v>
      </c>
      <c r="B29" s="205" t="s">
        <v>623</v>
      </c>
      <c r="C29" s="206" t="s">
        <v>627</v>
      </c>
      <c r="D29" s="2">
        <f>170276.47+20032.53</f>
        <v>190309</v>
      </c>
      <c r="E29" s="2">
        <v>26110230029</v>
      </c>
    </row>
    <row r="30" spans="1:5" ht="15.75">
      <c r="A30" s="365">
        <v>5</v>
      </c>
      <c r="B30" s="205" t="s">
        <v>623</v>
      </c>
      <c r="C30" s="207" t="s">
        <v>628</v>
      </c>
      <c r="D30" s="2">
        <f>231978.42+27291.58</f>
        <v>259270</v>
      </c>
      <c r="E30" s="2">
        <v>26110230027</v>
      </c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">
      <selection activeCell="E29" sqref="E29"/>
    </sheetView>
  </sheetViews>
  <sheetFormatPr defaultColWidth="9.00390625" defaultRowHeight="15.75"/>
  <cols>
    <col min="1" max="1" width="12.50390625" style="149" customWidth="1"/>
    <col min="2" max="2" width="18.00390625" style="149" customWidth="1"/>
    <col min="3" max="3" width="33.125" style="149" customWidth="1"/>
    <col min="4" max="4" width="36.50390625" style="149" customWidth="1"/>
    <col min="5" max="5" width="26.75390625" style="149" customWidth="1"/>
    <col min="6" max="16384" width="9.00390625" style="149" customWidth="1"/>
  </cols>
  <sheetData>
    <row r="1" spans="1:5" ht="20.25">
      <c r="A1" s="357" t="s">
        <v>191</v>
      </c>
      <c r="B1" s="357"/>
      <c r="C1" s="357"/>
      <c r="D1" s="357"/>
      <c r="E1" s="357"/>
    </row>
    <row r="3" spans="1:5" s="213" customFormat="1" ht="15.75">
      <c r="A3" s="45" t="s">
        <v>124</v>
      </c>
      <c r="B3" s="45" t="s">
        <v>125</v>
      </c>
      <c r="C3" s="45" t="s">
        <v>126</v>
      </c>
      <c r="D3" s="45" t="s">
        <v>127</v>
      </c>
      <c r="E3" s="45" t="s">
        <v>128</v>
      </c>
    </row>
    <row r="4" spans="1:5" ht="15.75">
      <c r="A4" s="214" t="s">
        <v>629</v>
      </c>
      <c r="B4" s="215" t="s">
        <v>630</v>
      </c>
      <c r="C4" s="215" t="s">
        <v>631</v>
      </c>
      <c r="D4" s="215" t="s">
        <v>632</v>
      </c>
      <c r="E4" s="216" t="s">
        <v>633</v>
      </c>
    </row>
    <row r="5" spans="1:5" ht="15.75">
      <c r="A5" s="214" t="s">
        <v>629</v>
      </c>
      <c r="B5" s="215" t="s">
        <v>634</v>
      </c>
      <c r="C5" s="216" t="s">
        <v>635</v>
      </c>
      <c r="D5" s="215" t="s">
        <v>636</v>
      </c>
      <c r="E5" s="216" t="s">
        <v>637</v>
      </c>
    </row>
    <row r="6" spans="1:4" ht="15.75">
      <c r="A6" s="214" t="s">
        <v>629</v>
      </c>
      <c r="B6" s="215" t="s">
        <v>634</v>
      </c>
      <c r="C6" s="216" t="s">
        <v>638</v>
      </c>
      <c r="D6" s="216" t="s">
        <v>639</v>
      </c>
    </row>
    <row r="7" spans="4:5" ht="15.75">
      <c r="D7" s="216" t="s">
        <v>640</v>
      </c>
      <c r="E7" s="216" t="s">
        <v>641</v>
      </c>
    </row>
    <row r="8" spans="1:5" ht="15.75">
      <c r="A8" s="214" t="s">
        <v>629</v>
      </c>
      <c r="B8" s="215" t="s">
        <v>634</v>
      </c>
      <c r="C8" s="216" t="s">
        <v>642</v>
      </c>
      <c r="D8" s="216" t="s">
        <v>643</v>
      </c>
      <c r="E8" s="216" t="s">
        <v>644</v>
      </c>
    </row>
    <row r="9" spans="1:5" ht="15.75">
      <c r="A9" s="214" t="s">
        <v>629</v>
      </c>
      <c r="B9" s="215" t="s">
        <v>645</v>
      </c>
      <c r="C9" s="215" t="s">
        <v>646</v>
      </c>
      <c r="D9" s="215" t="s">
        <v>647</v>
      </c>
      <c r="E9" s="216" t="s">
        <v>641</v>
      </c>
    </row>
    <row r="10" spans="1:5" ht="15.75">
      <c r="A10" s="214"/>
      <c r="B10" s="215"/>
      <c r="C10" s="215"/>
      <c r="D10" s="216" t="s">
        <v>648</v>
      </c>
      <c r="E10" s="216"/>
    </row>
    <row r="11" spans="1:5" ht="15.75">
      <c r="A11" s="214" t="s">
        <v>629</v>
      </c>
      <c r="B11" s="215" t="s">
        <v>649</v>
      </c>
      <c r="C11" s="216" t="s">
        <v>650</v>
      </c>
      <c r="D11" s="215" t="s">
        <v>651</v>
      </c>
      <c r="E11" s="217">
        <v>40137</v>
      </c>
    </row>
    <row r="12" ht="15.75">
      <c r="C12" s="215" t="s">
        <v>652</v>
      </c>
    </row>
    <row r="13" spans="1:5" ht="15.75">
      <c r="A13" s="214" t="s">
        <v>629</v>
      </c>
      <c r="B13" s="215" t="s">
        <v>653</v>
      </c>
      <c r="C13" s="216" t="s">
        <v>654</v>
      </c>
      <c r="D13" s="216" t="s">
        <v>655</v>
      </c>
      <c r="E13" s="216" t="s">
        <v>656</v>
      </c>
    </row>
    <row r="14" spans="1:5" ht="15.75">
      <c r="A14" s="214" t="s">
        <v>629</v>
      </c>
      <c r="B14" s="215" t="s">
        <v>634</v>
      </c>
      <c r="C14" s="216" t="s">
        <v>654</v>
      </c>
      <c r="D14" s="216" t="s">
        <v>655</v>
      </c>
      <c r="E14" s="216" t="s">
        <v>656</v>
      </c>
    </row>
    <row r="15" spans="1:5" ht="15.75">
      <c r="A15" s="214" t="s">
        <v>629</v>
      </c>
      <c r="B15" s="215" t="s">
        <v>645</v>
      </c>
      <c r="C15" s="215" t="s">
        <v>631</v>
      </c>
      <c r="D15" s="215" t="s">
        <v>632</v>
      </c>
      <c r="E15" s="215" t="s">
        <v>657</v>
      </c>
    </row>
    <row r="16" spans="1:5" ht="15.75">
      <c r="A16" s="214" t="s">
        <v>629</v>
      </c>
      <c r="B16" s="215" t="s">
        <v>634</v>
      </c>
      <c r="C16" s="215" t="s">
        <v>631</v>
      </c>
      <c r="D16" s="215" t="s">
        <v>632</v>
      </c>
      <c r="E16" s="215" t="s">
        <v>657</v>
      </c>
    </row>
    <row r="17" spans="1:5" ht="15.75">
      <c r="A17" s="215" t="s">
        <v>658</v>
      </c>
      <c r="B17" s="214" t="s">
        <v>634</v>
      </c>
      <c r="C17" s="214" t="s">
        <v>659</v>
      </c>
      <c r="D17" s="149" t="s">
        <v>660</v>
      </c>
      <c r="E17" s="149" t="s">
        <v>661</v>
      </c>
    </row>
    <row r="18" spans="1:5" ht="15.75">
      <c r="A18" s="214" t="s">
        <v>658</v>
      </c>
      <c r="B18" s="215" t="s">
        <v>634</v>
      </c>
      <c r="C18" s="149" t="s">
        <v>662</v>
      </c>
      <c r="D18" s="149" t="s">
        <v>663</v>
      </c>
      <c r="E18" s="149" t="s">
        <v>664</v>
      </c>
    </row>
    <row r="19" spans="1:5" ht="15.75">
      <c r="A19" s="214" t="s">
        <v>658</v>
      </c>
      <c r="B19" s="215" t="s">
        <v>634</v>
      </c>
      <c r="C19" s="149" t="s">
        <v>665</v>
      </c>
      <c r="D19" s="149" t="s">
        <v>666</v>
      </c>
      <c r="E19" s="149" t="s">
        <v>667</v>
      </c>
    </row>
    <row r="20" spans="1:5" ht="15.75">
      <c r="A20" s="214" t="s">
        <v>658</v>
      </c>
      <c r="B20" s="215" t="s">
        <v>634</v>
      </c>
      <c r="C20" s="149" t="s">
        <v>668</v>
      </c>
      <c r="D20" s="149" t="s">
        <v>669</v>
      </c>
      <c r="E20" s="149" t="s">
        <v>670</v>
      </c>
    </row>
    <row r="21" spans="1:5" ht="15.75">
      <c r="A21" s="214" t="s">
        <v>658</v>
      </c>
      <c r="B21" s="215" t="s">
        <v>645</v>
      </c>
      <c r="C21" s="149" t="s">
        <v>671</v>
      </c>
      <c r="D21" s="149" t="s">
        <v>672</v>
      </c>
      <c r="E21" s="149" t="s">
        <v>673</v>
      </c>
    </row>
    <row r="22" spans="1:5" ht="15.75">
      <c r="A22" s="214" t="s">
        <v>658</v>
      </c>
      <c r="B22" s="215" t="s">
        <v>645</v>
      </c>
      <c r="C22" s="214" t="s">
        <v>659</v>
      </c>
      <c r="D22" s="149" t="s">
        <v>660</v>
      </c>
      <c r="E22" s="149" t="s">
        <v>661</v>
      </c>
    </row>
    <row r="23" spans="1:5" ht="15.75">
      <c r="A23" s="214" t="s">
        <v>658</v>
      </c>
      <c r="B23" s="215" t="s">
        <v>645</v>
      </c>
      <c r="C23" s="149" t="s">
        <v>674</v>
      </c>
      <c r="D23" s="149" t="s">
        <v>672</v>
      </c>
      <c r="E23" s="149" t="s">
        <v>675</v>
      </c>
    </row>
    <row r="24" spans="1:5" ht="15.75">
      <c r="A24" s="214" t="s">
        <v>658</v>
      </c>
      <c r="B24" s="215" t="s">
        <v>645</v>
      </c>
      <c r="C24" s="149" t="s">
        <v>668</v>
      </c>
      <c r="D24" s="149" t="s">
        <v>669</v>
      </c>
      <c r="E24" s="149" t="s">
        <v>670</v>
      </c>
    </row>
    <row r="25" spans="1:5" ht="15.75">
      <c r="A25" s="214" t="s">
        <v>676</v>
      </c>
      <c r="B25" s="215" t="s">
        <v>649</v>
      </c>
      <c r="C25" s="149" t="s">
        <v>677</v>
      </c>
      <c r="D25" s="149" t="s">
        <v>678</v>
      </c>
      <c r="E25" s="149" t="s">
        <v>679</v>
      </c>
    </row>
    <row r="26" spans="1:5" ht="15.75">
      <c r="A26" s="214" t="s">
        <v>680</v>
      </c>
      <c r="B26" s="215" t="s">
        <v>649</v>
      </c>
      <c r="C26" s="149" t="s">
        <v>681</v>
      </c>
      <c r="D26" s="149" t="s">
        <v>682</v>
      </c>
      <c r="E26" s="149" t="s">
        <v>683</v>
      </c>
    </row>
    <row r="27" spans="1:5" ht="15.75">
      <c r="A27" s="214" t="s">
        <v>658</v>
      </c>
      <c r="B27" s="215" t="s">
        <v>649</v>
      </c>
      <c r="C27" s="149" t="s">
        <v>684</v>
      </c>
      <c r="D27" s="149" t="s">
        <v>685</v>
      </c>
      <c r="E27" s="149" t="s">
        <v>686</v>
      </c>
    </row>
    <row r="28" spans="1:5" ht="15.75">
      <c r="A28" s="214" t="s">
        <v>658</v>
      </c>
      <c r="B28" s="215" t="s">
        <v>649</v>
      </c>
      <c r="C28" s="149" t="s">
        <v>662</v>
      </c>
      <c r="D28" s="149" t="s">
        <v>663</v>
      </c>
      <c r="E28" s="149" t="s">
        <v>664</v>
      </c>
    </row>
    <row r="29" spans="1:5" ht="15.75">
      <c r="A29" s="214" t="s">
        <v>687</v>
      </c>
      <c r="B29" s="215" t="s">
        <v>649</v>
      </c>
      <c r="C29" s="149" t="s">
        <v>688</v>
      </c>
      <c r="D29" s="149" t="s">
        <v>689</v>
      </c>
      <c r="E29" s="149" t="s">
        <v>690</v>
      </c>
    </row>
    <row r="30" spans="1:5" ht="15.75">
      <c r="A30" s="214" t="s">
        <v>658</v>
      </c>
      <c r="B30" s="215" t="s">
        <v>649</v>
      </c>
      <c r="C30" s="149" t="s">
        <v>668</v>
      </c>
      <c r="D30" s="149" t="s">
        <v>669</v>
      </c>
      <c r="E30" s="149" t="s">
        <v>691</v>
      </c>
    </row>
    <row r="31" spans="1:5" ht="15.75">
      <c r="A31" s="214" t="s">
        <v>658</v>
      </c>
      <c r="B31" s="215" t="s">
        <v>649</v>
      </c>
      <c r="C31" s="149" t="s">
        <v>692</v>
      </c>
      <c r="D31" s="149" t="s">
        <v>693</v>
      </c>
      <c r="E31" s="149" t="s">
        <v>694</v>
      </c>
    </row>
    <row r="32" spans="1:5" ht="15.75">
      <c r="A32" s="214" t="s">
        <v>629</v>
      </c>
      <c r="B32" s="215" t="s">
        <v>649</v>
      </c>
      <c r="C32" s="149" t="s">
        <v>695</v>
      </c>
      <c r="D32" s="149" t="s">
        <v>696</v>
      </c>
      <c r="E32" s="149" t="s">
        <v>697</v>
      </c>
    </row>
    <row r="33" spans="1:5" ht="15.75">
      <c r="A33" s="214" t="s">
        <v>698</v>
      </c>
      <c r="B33" s="215" t="s">
        <v>699</v>
      </c>
      <c r="C33" s="149" t="s">
        <v>700</v>
      </c>
      <c r="D33" s="149" t="s">
        <v>701</v>
      </c>
      <c r="E33" s="149" t="s">
        <v>702</v>
      </c>
    </row>
    <row r="34" spans="1:5" ht="15.75">
      <c r="A34" s="214" t="s">
        <v>698</v>
      </c>
      <c r="B34" s="215" t="s">
        <v>699</v>
      </c>
      <c r="C34" s="149" t="s">
        <v>703</v>
      </c>
      <c r="D34" s="149" t="s">
        <v>704</v>
      </c>
      <c r="E34" s="149" t="s">
        <v>705</v>
      </c>
    </row>
    <row r="35" spans="1:5" ht="15.75">
      <c r="A35" s="214" t="s">
        <v>706</v>
      </c>
      <c r="B35" s="215" t="s">
        <v>707</v>
      </c>
      <c r="C35" s="149" t="s">
        <v>708</v>
      </c>
      <c r="D35" s="149" t="s">
        <v>709</v>
      </c>
      <c r="E35" s="149" t="s">
        <v>710</v>
      </c>
    </row>
    <row r="36" spans="1:5" ht="15.75">
      <c r="A36" s="214" t="s">
        <v>680</v>
      </c>
      <c r="B36" s="215" t="s">
        <v>711</v>
      </c>
      <c r="C36" s="149" t="s">
        <v>712</v>
      </c>
      <c r="D36" s="149" t="s">
        <v>713</v>
      </c>
      <c r="E36" s="218">
        <v>40448</v>
      </c>
    </row>
    <row r="37" spans="1:5" ht="15.75">
      <c r="A37" s="214" t="s">
        <v>706</v>
      </c>
      <c r="B37" s="215" t="s">
        <v>630</v>
      </c>
      <c r="C37" s="149" t="s">
        <v>714</v>
      </c>
      <c r="D37" s="149" t="s">
        <v>709</v>
      </c>
      <c r="E37" s="149" t="s">
        <v>710</v>
      </c>
    </row>
    <row r="38" spans="1:5" ht="15.75">
      <c r="A38" s="214" t="s">
        <v>715</v>
      </c>
      <c r="B38" s="215" t="s">
        <v>630</v>
      </c>
      <c r="C38" s="149" t="s">
        <v>703</v>
      </c>
      <c r="D38" s="149" t="s">
        <v>704</v>
      </c>
      <c r="E38" s="149" t="s">
        <v>705</v>
      </c>
    </row>
    <row r="39" spans="1:5" ht="15.75">
      <c r="A39" s="214" t="s">
        <v>698</v>
      </c>
      <c r="B39" s="215" t="s">
        <v>699</v>
      </c>
      <c r="C39" s="149" t="s">
        <v>716</v>
      </c>
      <c r="D39" s="149" t="s">
        <v>717</v>
      </c>
      <c r="E39" s="149" t="s">
        <v>718</v>
      </c>
    </row>
    <row r="40" spans="1:5" ht="15.75">
      <c r="A40" s="214" t="s">
        <v>680</v>
      </c>
      <c r="B40" s="215" t="s">
        <v>699</v>
      </c>
      <c r="C40" s="149" t="s">
        <v>719</v>
      </c>
      <c r="D40" s="149" t="s">
        <v>720</v>
      </c>
      <c r="E40" s="218">
        <v>40449</v>
      </c>
    </row>
    <row r="41" spans="1:5" ht="15.75">
      <c r="A41" s="214" t="s">
        <v>658</v>
      </c>
      <c r="B41" s="215" t="s">
        <v>707</v>
      </c>
      <c r="C41" s="149" t="s">
        <v>671</v>
      </c>
      <c r="D41" s="149" t="s">
        <v>660</v>
      </c>
      <c r="E41" s="149" t="s">
        <v>721</v>
      </c>
    </row>
    <row r="42" spans="1:5" ht="15.75">
      <c r="A42" s="214" t="s">
        <v>722</v>
      </c>
      <c r="B42" s="215" t="s">
        <v>653</v>
      </c>
      <c r="C42" s="149" t="s">
        <v>723</v>
      </c>
      <c r="D42" s="149" t="s">
        <v>724</v>
      </c>
      <c r="E42" s="149" t="s">
        <v>725</v>
      </c>
    </row>
    <row r="43" spans="1:5" ht="15.75">
      <c r="A43" s="214" t="s">
        <v>658</v>
      </c>
      <c r="B43" s="215" t="s">
        <v>707</v>
      </c>
      <c r="C43" s="149" t="s">
        <v>726</v>
      </c>
      <c r="D43" s="149" t="s">
        <v>727</v>
      </c>
      <c r="E43" s="149" t="s">
        <v>728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8" sqref="A8"/>
    </sheetView>
  </sheetViews>
  <sheetFormatPr defaultColWidth="9.00390625" defaultRowHeight="15.75"/>
  <cols>
    <col min="1" max="7" width="10.625" style="0" customWidth="1"/>
  </cols>
  <sheetData>
    <row r="1" spans="1:7" ht="20.25">
      <c r="A1" s="281" t="s">
        <v>307</v>
      </c>
      <c r="B1" s="282"/>
      <c r="C1" s="282"/>
      <c r="D1" s="282"/>
      <c r="E1" s="282"/>
      <c r="F1" s="282"/>
      <c r="G1" s="282"/>
    </row>
    <row r="2" spans="1:7" ht="15.75">
      <c r="A2" s="283"/>
      <c r="B2" s="283"/>
      <c r="C2" s="283"/>
      <c r="D2" s="283"/>
      <c r="E2" s="283"/>
      <c r="F2" s="283"/>
      <c r="G2" s="283"/>
    </row>
    <row r="3" spans="1:7" ht="16.5" thickBot="1">
      <c r="A3" s="284" t="s">
        <v>47</v>
      </c>
      <c r="B3" s="284"/>
      <c r="C3" s="284"/>
      <c r="D3" s="284"/>
      <c r="E3" s="284"/>
      <c r="F3" s="284"/>
      <c r="G3" s="284"/>
    </row>
    <row r="4" spans="1:7" ht="15.75">
      <c r="A4" s="78" t="s">
        <v>41</v>
      </c>
      <c r="B4" s="79">
        <v>2005</v>
      </c>
      <c r="C4" s="79">
        <v>2006</v>
      </c>
      <c r="D4" s="79">
        <v>2007</v>
      </c>
      <c r="E4" s="79">
        <v>2008</v>
      </c>
      <c r="F4" s="79">
        <v>2009</v>
      </c>
      <c r="G4" s="80">
        <v>2010</v>
      </c>
    </row>
    <row r="5" spans="1:7" ht="15.75">
      <c r="A5" s="81">
        <v>1</v>
      </c>
      <c r="B5" s="3">
        <v>1415</v>
      </c>
      <c r="C5" s="3">
        <v>2295</v>
      </c>
      <c r="D5" s="3">
        <v>3013</v>
      </c>
      <c r="E5" s="3">
        <v>3068</v>
      </c>
      <c r="F5" s="3">
        <v>3355</v>
      </c>
      <c r="G5" s="56">
        <v>2894</v>
      </c>
    </row>
    <row r="6" spans="1:7" ht="15.75">
      <c r="A6" s="81">
        <v>2</v>
      </c>
      <c r="B6" s="3">
        <v>53</v>
      </c>
      <c r="C6" s="3">
        <v>28</v>
      </c>
      <c r="D6" s="3">
        <v>92</v>
      </c>
      <c r="E6" s="3">
        <v>971</v>
      </c>
      <c r="F6" s="3">
        <v>1589</v>
      </c>
      <c r="G6" s="56">
        <v>1496</v>
      </c>
    </row>
    <row r="7" spans="1:7" ht="15.75">
      <c r="A7" s="81" t="s">
        <v>6</v>
      </c>
      <c r="B7" s="3">
        <v>1992</v>
      </c>
      <c r="C7" s="3">
        <v>1460</v>
      </c>
      <c r="D7" s="3">
        <v>1018</v>
      </c>
      <c r="E7" s="3">
        <v>573</v>
      </c>
      <c r="F7" s="3">
        <v>27</v>
      </c>
      <c r="G7" s="56">
        <v>6</v>
      </c>
    </row>
    <row r="8" spans="1:7" ht="15.75">
      <c r="A8" s="81">
        <v>3</v>
      </c>
      <c r="B8" s="3">
        <v>147</v>
      </c>
      <c r="C8" s="3">
        <v>131</v>
      </c>
      <c r="D8" s="3">
        <v>125</v>
      </c>
      <c r="E8" s="3">
        <v>133</v>
      </c>
      <c r="F8" s="3">
        <v>166</v>
      </c>
      <c r="G8" s="56">
        <v>188</v>
      </c>
    </row>
    <row r="9" spans="1:7" ht="15.75">
      <c r="A9" s="81" t="s">
        <v>4</v>
      </c>
      <c r="B9" s="3">
        <f aca="true" t="shared" si="0" ref="B9:G9">SUM(B5:B8)</f>
        <v>3607</v>
      </c>
      <c r="C9" s="3">
        <f t="shared" si="0"/>
        <v>3914</v>
      </c>
      <c r="D9" s="3">
        <f t="shared" si="0"/>
        <v>4248</v>
      </c>
      <c r="E9" s="3">
        <f t="shared" si="0"/>
        <v>4745</v>
      </c>
      <c r="F9" s="3">
        <f t="shared" si="0"/>
        <v>5137</v>
      </c>
      <c r="G9" s="56">
        <f t="shared" si="0"/>
        <v>4584</v>
      </c>
    </row>
    <row r="10" spans="1:7" ht="15.75">
      <c r="A10" s="285" t="s">
        <v>48</v>
      </c>
      <c r="B10" s="286"/>
      <c r="C10" s="286"/>
      <c r="D10" s="286"/>
      <c r="E10" s="286"/>
      <c r="F10" s="286"/>
      <c r="G10" s="287"/>
    </row>
    <row r="11" spans="1:7" ht="15.75">
      <c r="A11" s="81" t="s">
        <v>41</v>
      </c>
      <c r="B11" s="2">
        <v>2005</v>
      </c>
      <c r="C11" s="2">
        <v>2006</v>
      </c>
      <c r="D11" s="2">
        <v>2007</v>
      </c>
      <c r="E11" s="2">
        <v>2008</v>
      </c>
      <c r="F11" s="2">
        <v>2009</v>
      </c>
      <c r="G11" s="82">
        <v>2010</v>
      </c>
    </row>
    <row r="12" spans="1:7" ht="15.75">
      <c r="A12" s="81">
        <v>1</v>
      </c>
      <c r="B12" s="3">
        <v>1710</v>
      </c>
      <c r="C12" s="3">
        <v>1822</v>
      </c>
      <c r="D12" s="3">
        <v>1535</v>
      </c>
      <c r="E12" s="3">
        <v>1693</v>
      </c>
      <c r="F12" s="3">
        <v>1780</v>
      </c>
      <c r="G12" s="56">
        <v>1766</v>
      </c>
    </row>
    <row r="13" spans="1:7" ht="15.75">
      <c r="A13" s="81">
        <v>2</v>
      </c>
      <c r="B13" s="3">
        <v>256</v>
      </c>
      <c r="C13" s="3">
        <v>327</v>
      </c>
      <c r="D13" s="3">
        <v>387</v>
      </c>
      <c r="E13" s="3">
        <v>681</v>
      </c>
      <c r="F13" s="3">
        <v>926</v>
      </c>
      <c r="G13" s="56">
        <v>852</v>
      </c>
    </row>
    <row r="14" spans="1:7" ht="15.75">
      <c r="A14" s="81" t="s">
        <v>6</v>
      </c>
      <c r="B14" s="3">
        <v>1473</v>
      </c>
      <c r="C14" s="3">
        <v>1173</v>
      </c>
      <c r="D14" s="3">
        <v>651</v>
      </c>
      <c r="E14" s="3">
        <v>4</v>
      </c>
      <c r="F14" s="3">
        <v>0</v>
      </c>
      <c r="G14" s="56">
        <v>1</v>
      </c>
    </row>
    <row r="15" spans="1:7" ht="15.75">
      <c r="A15" s="81">
        <v>3</v>
      </c>
      <c r="B15" s="3">
        <v>451</v>
      </c>
      <c r="C15" s="3">
        <v>495</v>
      </c>
      <c r="D15" s="3">
        <v>390</v>
      </c>
      <c r="E15" s="3">
        <v>323</v>
      </c>
      <c r="F15" s="3">
        <v>275</v>
      </c>
      <c r="G15" s="56">
        <v>286</v>
      </c>
    </row>
    <row r="16" spans="1:7" ht="15.75">
      <c r="A16" s="81" t="s">
        <v>4</v>
      </c>
      <c r="B16" s="3">
        <f aca="true" t="shared" si="1" ref="B16:G16">SUM(B12:B15)</f>
        <v>3890</v>
      </c>
      <c r="C16" s="3">
        <f t="shared" si="1"/>
        <v>3817</v>
      </c>
      <c r="D16" s="3">
        <f t="shared" si="1"/>
        <v>2963</v>
      </c>
      <c r="E16" s="3">
        <f t="shared" si="1"/>
        <v>2701</v>
      </c>
      <c r="F16" s="3">
        <f t="shared" si="1"/>
        <v>2981</v>
      </c>
      <c r="G16" s="56">
        <f t="shared" si="1"/>
        <v>2905</v>
      </c>
    </row>
    <row r="17" spans="1:7" ht="15.75">
      <c r="A17" s="278" t="s">
        <v>51</v>
      </c>
      <c r="B17" s="279"/>
      <c r="C17" s="279"/>
      <c r="D17" s="279"/>
      <c r="E17" s="279"/>
      <c r="F17" s="279"/>
      <c r="G17" s="280"/>
    </row>
    <row r="18" spans="1:7" ht="15.75">
      <c r="A18" s="81" t="s">
        <v>52</v>
      </c>
      <c r="B18" s="2">
        <v>2005</v>
      </c>
      <c r="C18" s="2">
        <v>2006</v>
      </c>
      <c r="D18" s="2">
        <v>2007</v>
      </c>
      <c r="E18" s="2">
        <v>2008</v>
      </c>
      <c r="F18" s="2">
        <v>2009</v>
      </c>
      <c r="G18" s="82">
        <v>2010</v>
      </c>
    </row>
    <row r="19" spans="1:7" ht="16.5" thickBot="1">
      <c r="A19" s="83" t="s">
        <v>38</v>
      </c>
      <c r="B19" s="84">
        <f aca="true" t="shared" si="2" ref="B19:G19">SUM(B9+B16)</f>
        <v>7497</v>
      </c>
      <c r="C19" s="84">
        <f t="shared" si="2"/>
        <v>7731</v>
      </c>
      <c r="D19" s="84">
        <f t="shared" si="2"/>
        <v>7211</v>
      </c>
      <c r="E19" s="84">
        <f t="shared" si="2"/>
        <v>7446</v>
      </c>
      <c r="F19" s="84">
        <f t="shared" si="2"/>
        <v>8118</v>
      </c>
      <c r="G19" s="85">
        <f t="shared" si="2"/>
        <v>7489</v>
      </c>
    </row>
    <row r="20" ht="15.75">
      <c r="A20" t="s">
        <v>50</v>
      </c>
    </row>
  </sheetData>
  <sheetProtection/>
  <mergeCells count="5">
    <mergeCell ref="A17:G17"/>
    <mergeCell ref="A1:G1"/>
    <mergeCell ref="A2:G2"/>
    <mergeCell ref="A3:G3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7">
      <selection activeCell="D43" sqref="D43"/>
    </sheetView>
  </sheetViews>
  <sheetFormatPr defaultColWidth="9.00390625" defaultRowHeight="15.75"/>
  <cols>
    <col min="1" max="1" width="17.375" style="0" customWidth="1"/>
    <col min="2" max="7" width="10.625" style="0" customWidth="1"/>
  </cols>
  <sheetData>
    <row r="1" spans="1:7" ht="48" customHeight="1">
      <c r="A1" s="293" t="s">
        <v>138</v>
      </c>
      <c r="B1" s="293"/>
      <c r="C1" s="293"/>
      <c r="D1" s="293"/>
      <c r="E1" s="293"/>
      <c r="F1" s="293"/>
      <c r="G1" s="293"/>
    </row>
    <row r="2" spans="1:7" ht="16.5" thickBot="1">
      <c r="A2" s="15"/>
      <c r="B2" s="23"/>
      <c r="C2" s="15"/>
      <c r="D2" s="15"/>
      <c r="E2" s="15"/>
      <c r="F2" s="15"/>
      <c r="G2" s="28"/>
    </row>
    <row r="3" spans="1:7" ht="31.5" customHeight="1">
      <c r="A3" s="267" t="s">
        <v>45</v>
      </c>
      <c r="B3" s="257" t="s">
        <v>53</v>
      </c>
      <c r="C3" s="291" t="s">
        <v>47</v>
      </c>
      <c r="D3" s="292"/>
      <c r="E3" s="291" t="s">
        <v>48</v>
      </c>
      <c r="F3" s="292"/>
      <c r="G3" s="259" t="s">
        <v>49</v>
      </c>
    </row>
    <row r="4" spans="1:7" ht="15.75" customHeight="1">
      <c r="A4" s="268"/>
      <c r="B4" s="258"/>
      <c r="C4" s="2" t="s">
        <v>1</v>
      </c>
      <c r="D4" s="2" t="s">
        <v>2</v>
      </c>
      <c r="E4" s="2" t="s">
        <v>1</v>
      </c>
      <c r="F4" s="2" t="s">
        <v>2</v>
      </c>
      <c r="G4" s="260"/>
    </row>
    <row r="5" spans="1:7" ht="15.75">
      <c r="A5" s="81" t="s">
        <v>214</v>
      </c>
      <c r="B5" s="2">
        <v>1</v>
      </c>
      <c r="C5" s="3">
        <v>186</v>
      </c>
      <c r="D5" s="3">
        <v>1</v>
      </c>
      <c r="E5" s="3">
        <v>3</v>
      </c>
      <c r="F5" s="3">
        <v>0</v>
      </c>
      <c r="G5" s="56">
        <f>SUM(C5:F5)</f>
        <v>190</v>
      </c>
    </row>
    <row r="6" spans="1:7" ht="15.75">
      <c r="A6" s="55"/>
      <c r="B6" s="2">
        <v>2</v>
      </c>
      <c r="C6" s="3">
        <v>178</v>
      </c>
      <c r="D6" s="3">
        <v>0</v>
      </c>
      <c r="E6" s="3">
        <v>0</v>
      </c>
      <c r="F6" s="3">
        <v>0</v>
      </c>
      <c r="G6" s="56">
        <f>SUM(C6:F6)</f>
        <v>178</v>
      </c>
    </row>
    <row r="7" spans="1:7" ht="15.75">
      <c r="A7" s="55"/>
      <c r="B7" s="2" t="s">
        <v>6</v>
      </c>
      <c r="C7" s="3">
        <v>6</v>
      </c>
      <c r="D7" s="3">
        <v>0</v>
      </c>
      <c r="E7" s="3">
        <v>0</v>
      </c>
      <c r="F7" s="3">
        <v>0</v>
      </c>
      <c r="G7" s="56">
        <f>SUM(C7:F7)</f>
        <v>6</v>
      </c>
    </row>
    <row r="8" spans="1:7" ht="15.75">
      <c r="A8" s="55"/>
      <c r="B8" s="2">
        <v>3</v>
      </c>
      <c r="C8" s="3">
        <v>18</v>
      </c>
      <c r="D8" s="3">
        <v>0</v>
      </c>
      <c r="E8" s="3">
        <v>25</v>
      </c>
      <c r="F8" s="3">
        <v>0</v>
      </c>
      <c r="G8" s="56">
        <f>SUM(C8:F8)</f>
        <v>43</v>
      </c>
    </row>
    <row r="9" spans="1:7" ht="15.75">
      <c r="A9" s="81" t="s">
        <v>4</v>
      </c>
      <c r="B9" s="2"/>
      <c r="C9" s="38">
        <f>SUM(C5:C8)</f>
        <v>388</v>
      </c>
      <c r="D9" s="38">
        <f>SUM(D5:D8)</f>
        <v>1</v>
      </c>
      <c r="E9" s="38">
        <f>SUM(E5:E8)</f>
        <v>28</v>
      </c>
      <c r="F9" s="38">
        <f>SUM(F5:F8)</f>
        <v>0</v>
      </c>
      <c r="G9" s="90">
        <f>SUM(G5:G8)</f>
        <v>417</v>
      </c>
    </row>
    <row r="10" spans="1:7" ht="15.75">
      <c r="A10" s="81" t="s">
        <v>215</v>
      </c>
      <c r="B10" s="2">
        <v>1</v>
      </c>
      <c r="C10" s="3">
        <v>231</v>
      </c>
      <c r="D10" s="3">
        <v>1</v>
      </c>
      <c r="E10" s="3">
        <v>153</v>
      </c>
      <c r="F10" s="3">
        <v>0</v>
      </c>
      <c r="G10" s="56">
        <f>SUM(C10:F10)</f>
        <v>385</v>
      </c>
    </row>
    <row r="11" spans="1:7" ht="15.75">
      <c r="A11" s="55"/>
      <c r="B11" s="2">
        <v>2</v>
      </c>
      <c r="C11" s="3">
        <v>270</v>
      </c>
      <c r="D11" s="3">
        <v>1</v>
      </c>
      <c r="E11" s="3">
        <v>181</v>
      </c>
      <c r="F11" s="3">
        <v>0</v>
      </c>
      <c r="G11" s="56">
        <f>SUM(C11:F11)</f>
        <v>452</v>
      </c>
    </row>
    <row r="12" spans="1:7" ht="15.75">
      <c r="A12" s="55"/>
      <c r="B12" s="2" t="s">
        <v>6</v>
      </c>
      <c r="C12" s="3">
        <v>0</v>
      </c>
      <c r="D12" s="3">
        <v>0</v>
      </c>
      <c r="E12" s="3">
        <v>1</v>
      </c>
      <c r="F12" s="3">
        <v>0</v>
      </c>
      <c r="G12" s="56">
        <f>SUM(C12:F12)</f>
        <v>1</v>
      </c>
    </row>
    <row r="13" spans="1:7" ht="15.75">
      <c r="A13" s="55"/>
      <c r="B13" s="2">
        <v>3</v>
      </c>
      <c r="C13" s="3">
        <v>9</v>
      </c>
      <c r="D13" s="3">
        <v>0</v>
      </c>
      <c r="E13" s="3">
        <v>5</v>
      </c>
      <c r="F13" s="3">
        <v>0</v>
      </c>
      <c r="G13" s="56">
        <f>SUM(C13:F13)</f>
        <v>14</v>
      </c>
    </row>
    <row r="14" spans="1:7" ht="15.75">
      <c r="A14" s="81" t="s">
        <v>4</v>
      </c>
      <c r="B14" s="2"/>
      <c r="C14" s="38">
        <f>SUM(C10:C13)</f>
        <v>510</v>
      </c>
      <c r="D14" s="38">
        <f>SUM(D10:D13)</f>
        <v>2</v>
      </c>
      <c r="E14" s="38">
        <f>SUM(E10:E13)</f>
        <v>340</v>
      </c>
      <c r="F14" s="38">
        <f>SUM(F10:F13)</f>
        <v>0</v>
      </c>
      <c r="G14" s="90">
        <f>SUM(G10:G13)</f>
        <v>852</v>
      </c>
    </row>
    <row r="15" spans="1:7" ht="15.75">
      <c r="A15" s="81" t="s">
        <v>216</v>
      </c>
      <c r="B15" s="2">
        <v>1</v>
      </c>
      <c r="C15" s="3">
        <v>116</v>
      </c>
      <c r="D15" s="3">
        <v>0</v>
      </c>
      <c r="E15" s="3">
        <v>168</v>
      </c>
      <c r="F15" s="3">
        <v>1</v>
      </c>
      <c r="G15" s="56">
        <f>SUM(C15:F15)</f>
        <v>285</v>
      </c>
    </row>
    <row r="16" spans="1:7" ht="15.75">
      <c r="A16" s="55"/>
      <c r="B16" s="2">
        <v>2</v>
      </c>
      <c r="C16" s="3">
        <v>77</v>
      </c>
      <c r="D16" s="3">
        <v>0</v>
      </c>
      <c r="E16" s="3">
        <v>189</v>
      </c>
      <c r="F16" s="3">
        <v>2</v>
      </c>
      <c r="G16" s="56">
        <f>SUM(C16:F16)</f>
        <v>268</v>
      </c>
    </row>
    <row r="17" spans="1:7" ht="15.75">
      <c r="A17" s="55"/>
      <c r="B17" s="2" t="s">
        <v>6</v>
      </c>
      <c r="C17" s="3">
        <v>0</v>
      </c>
      <c r="D17" s="3">
        <v>0</v>
      </c>
      <c r="E17" s="3">
        <v>0</v>
      </c>
      <c r="F17" s="3">
        <v>0</v>
      </c>
      <c r="G17" s="56">
        <f>SUM(C17:F17)</f>
        <v>0</v>
      </c>
    </row>
    <row r="18" spans="1:7" ht="15.75">
      <c r="A18" s="55"/>
      <c r="B18" s="2">
        <v>3</v>
      </c>
      <c r="C18" s="3">
        <v>14</v>
      </c>
      <c r="D18" s="3">
        <v>0</v>
      </c>
      <c r="E18" s="3">
        <v>33</v>
      </c>
      <c r="F18" s="3">
        <v>3</v>
      </c>
      <c r="G18" s="56">
        <f>SUM(C18:F18)</f>
        <v>50</v>
      </c>
    </row>
    <row r="19" spans="1:7" ht="15.75">
      <c r="A19" s="81" t="s">
        <v>4</v>
      </c>
      <c r="B19" s="2"/>
      <c r="C19" s="38">
        <f>SUM(C15:C18)</f>
        <v>207</v>
      </c>
      <c r="D19" s="38">
        <f>SUM(D15:D18)</f>
        <v>0</v>
      </c>
      <c r="E19" s="38">
        <f>SUM(E15:E18)</f>
        <v>390</v>
      </c>
      <c r="F19" s="38">
        <f>SUM(F15:F18)</f>
        <v>6</v>
      </c>
      <c r="G19" s="90">
        <f>SUM(G15:G18)</f>
        <v>603</v>
      </c>
    </row>
    <row r="20" spans="1:7" ht="15.75">
      <c r="A20" s="81" t="s">
        <v>220</v>
      </c>
      <c r="B20" s="2">
        <v>1</v>
      </c>
      <c r="C20" s="3">
        <v>35</v>
      </c>
      <c r="D20" s="3">
        <v>1</v>
      </c>
      <c r="E20" s="3">
        <v>29</v>
      </c>
      <c r="F20" s="3">
        <v>0</v>
      </c>
      <c r="G20" s="56">
        <f>SUM(C20:F20)</f>
        <v>65</v>
      </c>
    </row>
    <row r="21" spans="1:7" ht="15.75">
      <c r="A21" s="55"/>
      <c r="B21" s="2">
        <v>2</v>
      </c>
      <c r="C21" s="3">
        <v>24</v>
      </c>
      <c r="D21" s="3">
        <v>0</v>
      </c>
      <c r="E21" s="3">
        <v>0</v>
      </c>
      <c r="F21" s="3">
        <v>0</v>
      </c>
      <c r="G21" s="56">
        <f>SUM(C21:F21)</f>
        <v>24</v>
      </c>
    </row>
    <row r="22" spans="1:7" ht="15.75">
      <c r="A22" s="55"/>
      <c r="B22" s="2" t="s">
        <v>6</v>
      </c>
      <c r="C22" s="3">
        <v>11</v>
      </c>
      <c r="D22" s="3">
        <v>1</v>
      </c>
      <c r="E22" s="3">
        <v>0</v>
      </c>
      <c r="F22" s="3">
        <v>0</v>
      </c>
      <c r="G22" s="56">
        <f>SUM(C22:F22)</f>
        <v>12</v>
      </c>
    </row>
    <row r="23" spans="1:7" ht="15.75">
      <c r="A23" s="55"/>
      <c r="B23" s="2">
        <v>3</v>
      </c>
      <c r="C23" s="3">
        <v>1</v>
      </c>
      <c r="D23" s="3">
        <v>0</v>
      </c>
      <c r="E23" s="3">
        <v>1</v>
      </c>
      <c r="F23" s="3">
        <v>0</v>
      </c>
      <c r="G23" s="56">
        <f>SUM(C23:F23)</f>
        <v>2</v>
      </c>
    </row>
    <row r="24" spans="1:7" ht="15.75">
      <c r="A24" s="81" t="s">
        <v>4</v>
      </c>
      <c r="B24" s="2"/>
      <c r="C24" s="38">
        <f>SUM(C20:C23)</f>
        <v>71</v>
      </c>
      <c r="D24" s="38">
        <f>SUM(D20:D23)</f>
        <v>2</v>
      </c>
      <c r="E24" s="38">
        <f>SUM(E20:E23)</f>
        <v>30</v>
      </c>
      <c r="F24" s="38">
        <f>SUM(F20:F23)</f>
        <v>0</v>
      </c>
      <c r="G24" s="90">
        <f>SUM(G20:G23)</f>
        <v>103</v>
      </c>
    </row>
    <row r="25" spans="1:7" ht="15.75">
      <c r="A25" s="81" t="s">
        <v>218</v>
      </c>
      <c r="B25" s="2">
        <v>1</v>
      </c>
      <c r="C25" s="3">
        <v>257</v>
      </c>
      <c r="D25" s="3">
        <v>1</v>
      </c>
      <c r="E25" s="3">
        <v>16</v>
      </c>
      <c r="F25" s="3">
        <v>0</v>
      </c>
      <c r="G25" s="56">
        <f>SUM(C25:F25)</f>
        <v>274</v>
      </c>
    </row>
    <row r="26" spans="1:7" ht="15.75">
      <c r="A26" s="81"/>
      <c r="B26" s="2">
        <v>2</v>
      </c>
      <c r="C26" s="3">
        <v>189</v>
      </c>
      <c r="D26" s="3">
        <v>2</v>
      </c>
      <c r="E26" s="3">
        <v>10</v>
      </c>
      <c r="F26" s="3">
        <v>1</v>
      </c>
      <c r="G26" s="56">
        <f>SUM(C26:F26)</f>
        <v>202</v>
      </c>
    </row>
    <row r="27" spans="1:7" ht="15.75">
      <c r="A27" s="81"/>
      <c r="B27" s="2" t="s">
        <v>6</v>
      </c>
      <c r="C27" s="3">
        <v>11</v>
      </c>
      <c r="D27" s="3">
        <v>0</v>
      </c>
      <c r="E27" s="3">
        <v>0</v>
      </c>
      <c r="F27" s="3">
        <v>0</v>
      </c>
      <c r="G27" s="56">
        <f>SUM(C27:F27)</f>
        <v>11</v>
      </c>
    </row>
    <row r="28" spans="1:7" ht="15.75">
      <c r="A28" s="81"/>
      <c r="B28" s="2">
        <v>3</v>
      </c>
      <c r="C28" s="21">
        <v>6</v>
      </c>
      <c r="D28" s="3">
        <v>0</v>
      </c>
      <c r="E28" s="3">
        <v>20</v>
      </c>
      <c r="F28" s="3">
        <v>0</v>
      </c>
      <c r="G28" s="56">
        <f>SUM(C28:F28)</f>
        <v>26</v>
      </c>
    </row>
    <row r="29" spans="1:7" ht="15.75">
      <c r="A29" s="87" t="s">
        <v>4</v>
      </c>
      <c r="B29" s="2"/>
      <c r="C29" s="38">
        <f>SUM(C25:C28)</f>
        <v>463</v>
      </c>
      <c r="D29" s="38">
        <f>SUM(D25:D28)</f>
        <v>3</v>
      </c>
      <c r="E29" s="38">
        <f>SUM(E25:E28)</f>
        <v>46</v>
      </c>
      <c r="F29" s="38">
        <f>SUM(F25:F28)</f>
        <v>1</v>
      </c>
      <c r="G29" s="90">
        <f>SUM(G25:G28)</f>
        <v>513</v>
      </c>
    </row>
    <row r="30" spans="1:7" ht="15.75">
      <c r="A30" s="121"/>
      <c r="B30" s="2"/>
      <c r="C30" s="3"/>
      <c r="D30" s="3"/>
      <c r="E30" s="3"/>
      <c r="F30" s="3"/>
      <c r="G30" s="56"/>
    </row>
    <row r="31" spans="1:7" ht="15.75">
      <c r="A31" s="288" t="s">
        <v>4</v>
      </c>
      <c r="B31" s="2">
        <v>1</v>
      </c>
      <c r="C31" s="3">
        <f aca="true" t="shared" si="0" ref="C31:F34">SUM(C5+C10+C15+C20+C25)</f>
        <v>825</v>
      </c>
      <c r="D31" s="3">
        <f t="shared" si="0"/>
        <v>4</v>
      </c>
      <c r="E31" s="3">
        <f t="shared" si="0"/>
        <v>369</v>
      </c>
      <c r="F31" s="3">
        <f t="shared" si="0"/>
        <v>1</v>
      </c>
      <c r="G31" s="56">
        <f>SUM(C31:F31)</f>
        <v>1199</v>
      </c>
    </row>
    <row r="32" spans="1:7" ht="15.75">
      <c r="A32" s="289"/>
      <c r="B32" s="2">
        <v>2</v>
      </c>
      <c r="C32" s="3">
        <f t="shared" si="0"/>
        <v>738</v>
      </c>
      <c r="D32" s="3">
        <f t="shared" si="0"/>
        <v>3</v>
      </c>
      <c r="E32" s="3">
        <f t="shared" si="0"/>
        <v>380</v>
      </c>
      <c r="F32" s="3">
        <f t="shared" si="0"/>
        <v>3</v>
      </c>
      <c r="G32" s="56">
        <f>SUM(C32:F32)</f>
        <v>1124</v>
      </c>
    </row>
    <row r="33" spans="1:7" ht="15.75">
      <c r="A33" s="289"/>
      <c r="B33" s="2" t="s">
        <v>6</v>
      </c>
      <c r="C33" s="3">
        <f t="shared" si="0"/>
        <v>28</v>
      </c>
      <c r="D33" s="3">
        <f t="shared" si="0"/>
        <v>1</v>
      </c>
      <c r="E33" s="3">
        <f t="shared" si="0"/>
        <v>1</v>
      </c>
      <c r="F33" s="3">
        <f t="shared" si="0"/>
        <v>0</v>
      </c>
      <c r="G33" s="56">
        <f>SUM(C33:F33)</f>
        <v>30</v>
      </c>
    </row>
    <row r="34" spans="1:7" ht="16.5" thickBot="1">
      <c r="A34" s="290"/>
      <c r="B34" s="110">
        <v>3</v>
      </c>
      <c r="C34" s="94">
        <f t="shared" si="0"/>
        <v>48</v>
      </c>
      <c r="D34" s="94">
        <f t="shared" si="0"/>
        <v>0</v>
      </c>
      <c r="E34" s="94">
        <f t="shared" si="0"/>
        <v>84</v>
      </c>
      <c r="F34" s="94">
        <f t="shared" si="0"/>
        <v>3</v>
      </c>
      <c r="G34" s="95">
        <f>SUM(C34:F34)</f>
        <v>135</v>
      </c>
    </row>
    <row r="35" ht="15.75">
      <c r="A35" t="s">
        <v>50</v>
      </c>
    </row>
  </sheetData>
  <sheetProtection/>
  <mergeCells count="7">
    <mergeCell ref="A31:A34"/>
    <mergeCell ref="C3:D3"/>
    <mergeCell ref="E3:F3"/>
    <mergeCell ref="A1:G1"/>
    <mergeCell ref="A3:A4"/>
    <mergeCell ref="B3:B4"/>
    <mergeCell ref="G3:G4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1" width="27.625" style="0" customWidth="1"/>
    <col min="2" max="10" width="10.625" style="0" customWidth="1"/>
  </cols>
  <sheetData>
    <row r="1" spans="1:10" ht="19.5" customHeight="1">
      <c r="A1" s="261" t="s">
        <v>139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9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1.25" customHeight="1" thickBot="1">
      <c r="A3" s="283"/>
      <c r="B3" s="283"/>
      <c r="C3" s="283"/>
      <c r="D3" s="283"/>
      <c r="E3" s="283"/>
      <c r="F3" s="283"/>
      <c r="G3" s="283"/>
      <c r="H3" s="283"/>
      <c r="I3" s="283"/>
      <c r="J3" s="283"/>
    </row>
    <row r="4" spans="1:11" ht="15.75">
      <c r="A4" s="263" t="s">
        <v>47</v>
      </c>
      <c r="B4" s="264"/>
      <c r="C4" s="264"/>
      <c r="D4" s="264"/>
      <c r="E4" s="264"/>
      <c r="F4" s="264"/>
      <c r="G4" s="264"/>
      <c r="H4" s="264"/>
      <c r="I4" s="264"/>
      <c r="J4" s="265"/>
      <c r="K4" s="24"/>
    </row>
    <row r="5" spans="1:10" ht="30">
      <c r="A5" s="96" t="s">
        <v>54</v>
      </c>
      <c r="B5" s="48" t="s">
        <v>55</v>
      </c>
      <c r="C5" s="48" t="s">
        <v>56</v>
      </c>
      <c r="D5" s="49" t="s">
        <v>57</v>
      </c>
      <c r="E5" s="49" t="s">
        <v>58</v>
      </c>
      <c r="F5" s="49" t="s">
        <v>59</v>
      </c>
      <c r="G5" s="48" t="s">
        <v>60</v>
      </c>
      <c r="H5" s="48" t="s">
        <v>61</v>
      </c>
      <c r="I5" s="48" t="s">
        <v>62</v>
      </c>
      <c r="J5" s="97" t="s">
        <v>63</v>
      </c>
    </row>
    <row r="6" spans="1:10" ht="30">
      <c r="A6" s="98" t="s">
        <v>27</v>
      </c>
      <c r="B6" s="50">
        <v>220</v>
      </c>
      <c r="C6" s="50">
        <v>1555</v>
      </c>
      <c r="D6" s="50">
        <v>1529</v>
      </c>
      <c r="E6" s="50">
        <v>301</v>
      </c>
      <c r="F6" s="50">
        <v>225</v>
      </c>
      <c r="G6" s="50">
        <v>7.07</v>
      </c>
      <c r="H6" s="50">
        <v>0.2</v>
      </c>
      <c r="I6" s="50">
        <v>0.75</v>
      </c>
      <c r="J6" s="99">
        <v>1.02</v>
      </c>
    </row>
    <row r="7" spans="1:10" ht="15.75">
      <c r="A7" s="98" t="s">
        <v>28</v>
      </c>
      <c r="B7" s="50">
        <v>210</v>
      </c>
      <c r="C7" s="50">
        <v>695</v>
      </c>
      <c r="D7" s="50">
        <v>617</v>
      </c>
      <c r="E7" s="50">
        <v>386</v>
      </c>
      <c r="F7" s="50">
        <v>210</v>
      </c>
      <c r="G7" s="50">
        <v>3.31</v>
      </c>
      <c r="H7" s="50">
        <v>0.63</v>
      </c>
      <c r="I7" s="50">
        <v>0.54</v>
      </c>
      <c r="J7" s="99">
        <v>1</v>
      </c>
    </row>
    <row r="8" spans="1:10" ht="15.75">
      <c r="A8" s="98" t="s">
        <v>29</v>
      </c>
      <c r="B8" s="50">
        <v>50</v>
      </c>
      <c r="C8" s="50">
        <v>50</v>
      </c>
      <c r="D8" s="50">
        <v>37</v>
      </c>
      <c r="E8" s="50">
        <v>37</v>
      </c>
      <c r="F8" s="50">
        <v>30</v>
      </c>
      <c r="G8" s="50">
        <v>1</v>
      </c>
      <c r="H8" s="50">
        <v>1</v>
      </c>
      <c r="I8" s="50">
        <v>0.81</v>
      </c>
      <c r="J8" s="99">
        <v>0.6</v>
      </c>
    </row>
    <row r="9" spans="1:10" ht="15.75">
      <c r="A9" s="98" t="s">
        <v>30</v>
      </c>
      <c r="B9" s="50">
        <v>200</v>
      </c>
      <c r="C9" s="50">
        <v>996</v>
      </c>
      <c r="D9" s="50">
        <v>847</v>
      </c>
      <c r="E9" s="50">
        <v>181</v>
      </c>
      <c r="F9" s="50">
        <v>123</v>
      </c>
      <c r="G9" s="50">
        <v>4.98</v>
      </c>
      <c r="H9" s="50">
        <v>0.21</v>
      </c>
      <c r="I9" s="50">
        <v>0.68</v>
      </c>
      <c r="J9" s="99">
        <v>0.62</v>
      </c>
    </row>
    <row r="10" spans="1:10" ht="15.75">
      <c r="A10" s="98" t="s">
        <v>32</v>
      </c>
      <c r="B10" s="50">
        <v>150</v>
      </c>
      <c r="C10" s="50">
        <v>1060</v>
      </c>
      <c r="D10" s="50">
        <v>978</v>
      </c>
      <c r="E10" s="50">
        <v>225</v>
      </c>
      <c r="F10" s="50">
        <v>152</v>
      </c>
      <c r="G10" s="66">
        <f>C10/B10</f>
        <v>7.066666666666666</v>
      </c>
      <c r="H10" s="66">
        <f aca="true" t="shared" si="0" ref="H10:I12">E10/D10</f>
        <v>0.23006134969325154</v>
      </c>
      <c r="I10" s="66">
        <f t="shared" si="0"/>
        <v>0.6755555555555556</v>
      </c>
      <c r="J10" s="100">
        <f>F10/B10</f>
        <v>1.0133333333333334</v>
      </c>
    </row>
    <row r="11" spans="1:10" ht="15.75">
      <c r="A11" s="98" t="s">
        <v>33</v>
      </c>
      <c r="B11" s="50">
        <v>140</v>
      </c>
      <c r="C11" s="50">
        <v>384</v>
      </c>
      <c r="D11" s="50">
        <v>331</v>
      </c>
      <c r="E11" s="50">
        <v>194</v>
      </c>
      <c r="F11" s="50">
        <v>99</v>
      </c>
      <c r="G11" s="66">
        <f>C11/B11</f>
        <v>2.742857142857143</v>
      </c>
      <c r="H11" s="66">
        <f t="shared" si="0"/>
        <v>0.5861027190332326</v>
      </c>
      <c r="I11" s="66">
        <f t="shared" si="0"/>
        <v>0.5103092783505154</v>
      </c>
      <c r="J11" s="100">
        <f>F11/B11</f>
        <v>0.7071428571428572</v>
      </c>
    </row>
    <row r="12" spans="1:10" ht="15.75">
      <c r="A12" s="101" t="s">
        <v>4</v>
      </c>
      <c r="B12" s="50">
        <f>SUM(B6:B11)</f>
        <v>970</v>
      </c>
      <c r="C12" s="50">
        <f>SUM(C6:C11)</f>
        <v>4740</v>
      </c>
      <c r="D12" s="50">
        <f>SUM(D6:D11)</f>
        <v>4339</v>
      </c>
      <c r="E12" s="50">
        <f>SUM(E6:E11)</f>
        <v>1324</v>
      </c>
      <c r="F12" s="50">
        <f>SUM(F6:F11)</f>
        <v>839</v>
      </c>
      <c r="G12" s="66">
        <f>C12/B12</f>
        <v>4.88659793814433</v>
      </c>
      <c r="H12" s="66">
        <f t="shared" si="0"/>
        <v>0.30513943304908964</v>
      </c>
      <c r="I12" s="66">
        <f t="shared" si="0"/>
        <v>0.6336858006042296</v>
      </c>
      <c r="J12" s="100">
        <f>F12/B12</f>
        <v>0.8649484536082475</v>
      </c>
    </row>
    <row r="13" spans="1:10" ht="15.75">
      <c r="A13" s="266" t="s">
        <v>48</v>
      </c>
      <c r="B13" s="256"/>
      <c r="C13" s="256"/>
      <c r="D13" s="256"/>
      <c r="E13" s="256"/>
      <c r="F13" s="256"/>
      <c r="G13" s="256"/>
      <c r="H13" s="256"/>
      <c r="I13" s="256"/>
      <c r="J13" s="238"/>
    </row>
    <row r="14" spans="1:10" ht="31.5">
      <c r="A14" s="102" t="s">
        <v>54</v>
      </c>
      <c r="B14" s="9" t="s">
        <v>55</v>
      </c>
      <c r="C14" s="9" t="s">
        <v>56</v>
      </c>
      <c r="D14" s="29" t="s">
        <v>57</v>
      </c>
      <c r="E14" s="29" t="s">
        <v>58</v>
      </c>
      <c r="F14" s="29" t="s">
        <v>59</v>
      </c>
      <c r="G14" s="30" t="s">
        <v>60</v>
      </c>
      <c r="H14" s="30" t="s">
        <v>61</v>
      </c>
      <c r="I14" s="30" t="s">
        <v>62</v>
      </c>
      <c r="J14" s="103" t="s">
        <v>63</v>
      </c>
    </row>
    <row r="15" spans="1:10" ht="31.5">
      <c r="A15" s="104" t="s">
        <v>27</v>
      </c>
      <c r="B15" s="3">
        <v>180</v>
      </c>
      <c r="C15" s="3">
        <v>514</v>
      </c>
      <c r="D15" s="3">
        <v>513</v>
      </c>
      <c r="E15" s="3">
        <v>217</v>
      </c>
      <c r="F15" s="3">
        <v>185</v>
      </c>
      <c r="G15" s="67">
        <f aca="true" t="shared" si="1" ref="G15:G20">C15/B15</f>
        <v>2.8555555555555556</v>
      </c>
      <c r="H15" s="67">
        <f aca="true" t="shared" si="2" ref="H15:I20">E15/D15</f>
        <v>0.42300194931773877</v>
      </c>
      <c r="I15" s="67">
        <f t="shared" si="2"/>
        <v>0.8525345622119815</v>
      </c>
      <c r="J15" s="105">
        <f aca="true" t="shared" si="3" ref="J15:J20">F15/B15</f>
        <v>1.0277777777777777</v>
      </c>
    </row>
    <row r="16" spans="1:10" ht="15.75">
      <c r="A16" s="104" t="s">
        <v>28</v>
      </c>
      <c r="B16" s="3">
        <v>45</v>
      </c>
      <c r="C16" s="3">
        <v>38</v>
      </c>
      <c r="D16" s="3">
        <v>25</v>
      </c>
      <c r="E16" s="3">
        <v>24</v>
      </c>
      <c r="F16" s="3">
        <v>23</v>
      </c>
      <c r="G16" s="67">
        <f t="shared" si="1"/>
        <v>0.8444444444444444</v>
      </c>
      <c r="H16" s="67">
        <f t="shared" si="2"/>
        <v>0.96</v>
      </c>
      <c r="I16" s="67">
        <f t="shared" si="2"/>
        <v>0.9583333333333334</v>
      </c>
      <c r="J16" s="105">
        <f t="shared" si="3"/>
        <v>0.5111111111111111</v>
      </c>
    </row>
    <row r="17" spans="1:10" ht="15.75">
      <c r="A17" s="104" t="s">
        <v>30</v>
      </c>
      <c r="B17" s="3">
        <v>80</v>
      </c>
      <c r="C17" s="3">
        <v>213</v>
      </c>
      <c r="D17" s="3">
        <v>213</v>
      </c>
      <c r="E17" s="3">
        <v>55</v>
      </c>
      <c r="F17" s="3">
        <v>37</v>
      </c>
      <c r="G17" s="67">
        <f t="shared" si="1"/>
        <v>2.6625</v>
      </c>
      <c r="H17" s="67">
        <f t="shared" si="2"/>
        <v>0.25821596244131456</v>
      </c>
      <c r="I17" s="67">
        <f t="shared" si="2"/>
        <v>0.6727272727272727</v>
      </c>
      <c r="J17" s="105">
        <f t="shared" si="3"/>
        <v>0.4625</v>
      </c>
    </row>
    <row r="18" spans="1:10" ht="15.75">
      <c r="A18" s="104" t="s">
        <v>32</v>
      </c>
      <c r="B18" s="3">
        <v>200</v>
      </c>
      <c r="C18" s="3">
        <v>433</v>
      </c>
      <c r="D18" s="3">
        <v>385</v>
      </c>
      <c r="E18" s="3">
        <v>336</v>
      </c>
      <c r="F18" s="3">
        <v>265</v>
      </c>
      <c r="G18" s="67">
        <f t="shared" si="1"/>
        <v>2.165</v>
      </c>
      <c r="H18" s="67">
        <f t="shared" si="2"/>
        <v>0.8727272727272727</v>
      </c>
      <c r="I18" s="67">
        <f t="shared" si="2"/>
        <v>0.7886904761904762</v>
      </c>
      <c r="J18" s="105">
        <f t="shared" si="3"/>
        <v>1.325</v>
      </c>
    </row>
    <row r="19" spans="1:10" ht="15.75">
      <c r="A19" s="104" t="s">
        <v>33</v>
      </c>
      <c r="B19" s="3">
        <v>50</v>
      </c>
      <c r="C19" s="3">
        <v>189</v>
      </c>
      <c r="D19" s="3">
        <v>189</v>
      </c>
      <c r="E19" s="3">
        <v>138</v>
      </c>
      <c r="F19" s="3">
        <v>125</v>
      </c>
      <c r="G19" s="67">
        <f t="shared" si="1"/>
        <v>3.78</v>
      </c>
      <c r="H19" s="67">
        <f t="shared" si="2"/>
        <v>0.7301587301587301</v>
      </c>
      <c r="I19" s="67">
        <f t="shared" si="2"/>
        <v>0.9057971014492754</v>
      </c>
      <c r="J19" s="105">
        <f t="shared" si="3"/>
        <v>2.5</v>
      </c>
    </row>
    <row r="20" spans="1:10" ht="16.5" thickBot="1">
      <c r="A20" s="106" t="s">
        <v>4</v>
      </c>
      <c r="B20" s="94">
        <f>SUM(B15:B19)</f>
        <v>555</v>
      </c>
      <c r="C20" s="94">
        <f>SUM(C15:C19)</f>
        <v>1387</v>
      </c>
      <c r="D20" s="94">
        <f>SUM(D15:D19)</f>
        <v>1325</v>
      </c>
      <c r="E20" s="94">
        <f>SUM(E15:E19)</f>
        <v>770</v>
      </c>
      <c r="F20" s="94">
        <f>SUM(F15:F19)</f>
        <v>635</v>
      </c>
      <c r="G20" s="107">
        <f t="shared" si="1"/>
        <v>2.499099099099099</v>
      </c>
      <c r="H20" s="107">
        <f t="shared" si="2"/>
        <v>0.5811320754716981</v>
      </c>
      <c r="I20" s="107">
        <f t="shared" si="2"/>
        <v>0.8246753246753247</v>
      </c>
      <c r="J20" s="108">
        <f t="shared" si="3"/>
        <v>1.1441441441441442</v>
      </c>
    </row>
  </sheetData>
  <sheetProtection/>
  <mergeCells count="4">
    <mergeCell ref="A3:J3"/>
    <mergeCell ref="A1:J2"/>
    <mergeCell ref="A4:J4"/>
    <mergeCell ref="A13:J13"/>
  </mergeCells>
  <printOptions/>
  <pageMargins left="0.75" right="0.75" top="0.17" bottom="0.17" header="0.17" footer="0.17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="70" zoomScaleNormal="70" zoomScaleSheetLayoutView="100" zoomScalePageLayoutView="0" workbookViewId="0" topLeftCell="A1">
      <selection activeCell="J30" sqref="J30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25">
      <c r="A1" s="281" t="s">
        <v>140</v>
      </c>
      <c r="B1" s="281"/>
      <c r="C1" s="281"/>
      <c r="D1" s="281"/>
      <c r="E1" s="281"/>
      <c r="F1" s="281"/>
      <c r="G1" s="281"/>
      <c r="H1" s="281"/>
      <c r="I1" s="281"/>
      <c r="J1" s="281"/>
    </row>
    <row r="2" ht="15.75">
      <c r="A2" s="25"/>
    </row>
    <row r="3" spans="1:10" ht="16.5" thickBot="1">
      <c r="A3" s="297" t="s">
        <v>47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31.5">
      <c r="A4" s="111" t="s">
        <v>54</v>
      </c>
      <c r="B4" s="112" t="s">
        <v>55</v>
      </c>
      <c r="C4" s="112" t="s">
        <v>56</v>
      </c>
      <c r="D4" s="69" t="s">
        <v>57</v>
      </c>
      <c r="E4" s="69" t="s">
        <v>58</v>
      </c>
      <c r="F4" s="69" t="s">
        <v>59</v>
      </c>
      <c r="G4" s="113" t="s">
        <v>60</v>
      </c>
      <c r="H4" s="113" t="s">
        <v>61</v>
      </c>
      <c r="I4" s="113" t="s">
        <v>62</v>
      </c>
      <c r="J4" s="114" t="s">
        <v>63</v>
      </c>
    </row>
    <row r="5" spans="1:10" ht="31.5">
      <c r="A5" s="104" t="s">
        <v>27</v>
      </c>
      <c r="B5" s="3">
        <v>180</v>
      </c>
      <c r="C5" s="3">
        <v>393</v>
      </c>
      <c r="D5" s="3">
        <v>388</v>
      </c>
      <c r="E5" s="3">
        <v>260</v>
      </c>
      <c r="F5" s="3">
        <v>185</v>
      </c>
      <c r="G5" s="67">
        <f>C5/B5</f>
        <v>2.183333333333333</v>
      </c>
      <c r="H5" s="67">
        <f aca="true" t="shared" si="0" ref="H5:I8">E5/D5</f>
        <v>0.6701030927835051</v>
      </c>
      <c r="I5" s="67">
        <f t="shared" si="0"/>
        <v>0.7115384615384616</v>
      </c>
      <c r="J5" s="105">
        <f>F5/B5</f>
        <v>1.0277777777777777</v>
      </c>
    </row>
    <row r="6" spans="1:10" ht="15.75">
      <c r="A6" s="104" t="s">
        <v>28</v>
      </c>
      <c r="B6" s="3">
        <v>185</v>
      </c>
      <c r="C6" s="3">
        <v>148</v>
      </c>
      <c r="D6" s="3">
        <v>106</v>
      </c>
      <c r="E6" s="3">
        <v>99</v>
      </c>
      <c r="F6" s="3">
        <v>89</v>
      </c>
      <c r="G6" s="67">
        <f>C6/B6</f>
        <v>0.8</v>
      </c>
      <c r="H6" s="67">
        <f t="shared" si="0"/>
        <v>0.9339622641509434</v>
      </c>
      <c r="I6" s="67">
        <f t="shared" si="0"/>
        <v>0.898989898989899</v>
      </c>
      <c r="J6" s="105">
        <f>F6/B6</f>
        <v>0.4810810810810811</v>
      </c>
    </row>
    <row r="7" spans="1:10" ht="15.75">
      <c r="A7" s="104" t="s">
        <v>29</v>
      </c>
      <c r="B7" s="3">
        <v>35</v>
      </c>
      <c r="C7" s="3">
        <v>37</v>
      </c>
      <c r="D7" s="3">
        <v>33</v>
      </c>
      <c r="E7" s="3">
        <v>31</v>
      </c>
      <c r="F7" s="3">
        <v>30</v>
      </c>
      <c r="G7" s="67">
        <f>C7/B7</f>
        <v>1.0571428571428572</v>
      </c>
      <c r="H7" s="67">
        <f t="shared" si="0"/>
        <v>0.9393939393939394</v>
      </c>
      <c r="I7" s="67">
        <f t="shared" si="0"/>
        <v>0.967741935483871</v>
      </c>
      <c r="J7" s="105">
        <f>F7/B7</f>
        <v>0.8571428571428571</v>
      </c>
    </row>
    <row r="8" spans="1:10" ht="31.5">
      <c r="A8" s="104" t="s">
        <v>30</v>
      </c>
      <c r="B8" s="3">
        <v>130</v>
      </c>
      <c r="C8" s="3">
        <v>154</v>
      </c>
      <c r="D8" s="3">
        <v>139</v>
      </c>
      <c r="E8" s="3">
        <v>91</v>
      </c>
      <c r="F8" s="3">
        <v>76</v>
      </c>
      <c r="G8" s="67">
        <f>C8/B8</f>
        <v>1.1846153846153846</v>
      </c>
      <c r="H8" s="67">
        <f t="shared" si="0"/>
        <v>0.6546762589928058</v>
      </c>
      <c r="I8" s="67">
        <f t="shared" si="0"/>
        <v>0.8351648351648352</v>
      </c>
      <c r="J8" s="105">
        <f>F8/B8</f>
        <v>0.5846153846153846</v>
      </c>
    </row>
    <row r="9" spans="1:10" ht="15.75">
      <c r="A9" s="104" t="s">
        <v>31</v>
      </c>
      <c r="B9" s="3"/>
      <c r="C9" s="3"/>
      <c r="D9" s="3"/>
      <c r="E9" s="3"/>
      <c r="F9" s="3"/>
      <c r="G9" s="67"/>
      <c r="H9" s="67"/>
      <c r="I9" s="67"/>
      <c r="J9" s="105"/>
    </row>
    <row r="10" spans="1:10" ht="15.75">
      <c r="A10" s="104" t="s">
        <v>32</v>
      </c>
      <c r="B10" s="3">
        <v>250</v>
      </c>
      <c r="C10" s="3">
        <v>259</v>
      </c>
      <c r="D10" s="3">
        <v>259</v>
      </c>
      <c r="E10" s="3">
        <v>250</v>
      </c>
      <c r="F10" s="3">
        <v>250</v>
      </c>
      <c r="G10" s="67">
        <f>C10/B10</f>
        <v>1.036</v>
      </c>
      <c r="H10" s="67">
        <f aca="true" t="shared" si="1" ref="H10:I12">E10/D10</f>
        <v>0.9652509652509652</v>
      </c>
      <c r="I10" s="67">
        <f t="shared" si="1"/>
        <v>1</v>
      </c>
      <c r="J10" s="105">
        <f>F10/B10</f>
        <v>1</v>
      </c>
    </row>
    <row r="11" spans="1:11" ht="15.75">
      <c r="A11" s="104" t="s">
        <v>33</v>
      </c>
      <c r="B11" s="3">
        <v>45</v>
      </c>
      <c r="C11" s="3">
        <v>79</v>
      </c>
      <c r="D11" s="3">
        <v>54</v>
      </c>
      <c r="E11" s="3">
        <v>54</v>
      </c>
      <c r="F11" s="3">
        <v>43</v>
      </c>
      <c r="G11" s="67">
        <f>C11/B11</f>
        <v>1.7555555555555555</v>
      </c>
      <c r="H11" s="67">
        <f t="shared" si="1"/>
        <v>1</v>
      </c>
      <c r="I11" s="67">
        <f t="shared" si="1"/>
        <v>0.7962962962962963</v>
      </c>
      <c r="J11" s="105">
        <f>F11/B11</f>
        <v>0.9555555555555556</v>
      </c>
      <c r="K11" s="11"/>
    </row>
    <row r="12" spans="1:10" ht="15.75">
      <c r="A12" s="81" t="s">
        <v>4</v>
      </c>
      <c r="B12" s="3">
        <f>SUM(B5:B11)</f>
        <v>825</v>
      </c>
      <c r="C12" s="3">
        <f>SUM(C5:C11)</f>
        <v>1070</v>
      </c>
      <c r="D12" s="3">
        <f>SUM(D5:D11)</f>
        <v>979</v>
      </c>
      <c r="E12" s="3">
        <f>SUM(E5:E11)</f>
        <v>785</v>
      </c>
      <c r="F12" s="3">
        <f>SUM(F5:F11)</f>
        <v>673</v>
      </c>
      <c r="G12" s="67">
        <f>C12/B12</f>
        <v>1.2969696969696969</v>
      </c>
      <c r="H12" s="67">
        <f t="shared" si="1"/>
        <v>0.8018386108273748</v>
      </c>
      <c r="I12" s="67">
        <f t="shared" si="1"/>
        <v>0.8573248407643312</v>
      </c>
      <c r="J12" s="105">
        <f>F12/B12</f>
        <v>0.8157575757575758</v>
      </c>
    </row>
    <row r="13" spans="1:10" ht="15.75">
      <c r="A13" s="115"/>
      <c r="B13" s="11"/>
      <c r="C13" s="11"/>
      <c r="D13" s="11"/>
      <c r="E13" s="11"/>
      <c r="F13" s="11"/>
      <c r="G13" s="11"/>
      <c r="H13" s="11"/>
      <c r="I13" s="11"/>
      <c r="J13" s="116"/>
    </row>
    <row r="14" spans="1:10" ht="15.75">
      <c r="A14" s="266" t="s">
        <v>48</v>
      </c>
      <c r="B14" s="256"/>
      <c r="C14" s="256"/>
      <c r="D14" s="256"/>
      <c r="E14" s="256"/>
      <c r="F14" s="256"/>
      <c r="G14" s="256"/>
      <c r="H14" s="256"/>
      <c r="I14" s="256"/>
      <c r="J14" s="238"/>
    </row>
    <row r="15" spans="1:10" ht="31.5">
      <c r="A15" s="102" t="s">
        <v>54</v>
      </c>
      <c r="B15" s="9" t="s">
        <v>55</v>
      </c>
      <c r="C15" s="9" t="s">
        <v>56</v>
      </c>
      <c r="D15" s="29" t="s">
        <v>57</v>
      </c>
      <c r="E15" s="29" t="s">
        <v>58</v>
      </c>
      <c r="F15" s="29" t="s">
        <v>59</v>
      </c>
      <c r="G15" s="30" t="s">
        <v>60</v>
      </c>
      <c r="H15" s="30" t="s">
        <v>61</v>
      </c>
      <c r="I15" s="30" t="s">
        <v>62</v>
      </c>
      <c r="J15" s="103" t="s">
        <v>63</v>
      </c>
    </row>
    <row r="16" spans="1:10" ht="31.5">
      <c r="A16" s="104" t="s">
        <v>27</v>
      </c>
      <c r="B16" s="3">
        <v>150</v>
      </c>
      <c r="C16" s="3">
        <v>542</v>
      </c>
      <c r="D16" s="3">
        <v>527</v>
      </c>
      <c r="E16" s="3">
        <v>208</v>
      </c>
      <c r="F16" s="3">
        <v>151</v>
      </c>
      <c r="G16" s="67">
        <f aca="true" t="shared" si="2" ref="G16:G21">C16/B16</f>
        <v>3.6133333333333333</v>
      </c>
      <c r="H16" s="67">
        <f aca="true" t="shared" si="3" ref="H16:I21">E16/D16</f>
        <v>0.3946869070208729</v>
      </c>
      <c r="I16" s="67">
        <f t="shared" si="3"/>
        <v>0.7259615384615384</v>
      </c>
      <c r="J16" s="105">
        <f aca="true" t="shared" si="4" ref="J16:J21">F16/B16</f>
        <v>1.0066666666666666</v>
      </c>
    </row>
    <row r="17" spans="1:10" ht="15.75">
      <c r="A17" s="104" t="s">
        <v>28</v>
      </c>
      <c r="B17" s="3">
        <v>30</v>
      </c>
      <c r="C17" s="3">
        <v>17</v>
      </c>
      <c r="D17" s="3">
        <v>17</v>
      </c>
      <c r="E17" s="3">
        <v>17</v>
      </c>
      <c r="F17" s="3">
        <v>17</v>
      </c>
      <c r="G17" s="67">
        <f t="shared" si="2"/>
        <v>0.5666666666666667</v>
      </c>
      <c r="H17" s="67">
        <f t="shared" si="3"/>
        <v>1</v>
      </c>
      <c r="I17" s="67">
        <f t="shared" si="3"/>
        <v>1</v>
      </c>
      <c r="J17" s="105">
        <f t="shared" si="4"/>
        <v>0.5666666666666667</v>
      </c>
    </row>
    <row r="18" spans="1:10" ht="31.5">
      <c r="A18" s="104" t="s">
        <v>30</v>
      </c>
      <c r="B18" s="3">
        <v>60</v>
      </c>
      <c r="C18" s="3">
        <v>150</v>
      </c>
      <c r="D18" s="3">
        <v>121</v>
      </c>
      <c r="E18" s="3">
        <v>64</v>
      </c>
      <c r="F18" s="3">
        <v>34</v>
      </c>
      <c r="G18" s="67">
        <f t="shared" si="2"/>
        <v>2.5</v>
      </c>
      <c r="H18" s="67">
        <f t="shared" si="3"/>
        <v>0.5289256198347108</v>
      </c>
      <c r="I18" s="67">
        <f t="shared" si="3"/>
        <v>0.53125</v>
      </c>
      <c r="J18" s="105">
        <f t="shared" si="4"/>
        <v>0.5666666666666667</v>
      </c>
    </row>
    <row r="19" spans="1:10" ht="15.75">
      <c r="A19" s="104" t="s">
        <v>32</v>
      </c>
      <c r="B19" s="3">
        <v>50</v>
      </c>
      <c r="C19" s="3">
        <v>52</v>
      </c>
      <c r="D19" s="3">
        <v>52</v>
      </c>
      <c r="E19" s="3">
        <v>47</v>
      </c>
      <c r="F19" s="3">
        <v>44</v>
      </c>
      <c r="G19" s="67">
        <f t="shared" si="2"/>
        <v>1.04</v>
      </c>
      <c r="H19" s="67">
        <f t="shared" si="3"/>
        <v>0.9038461538461539</v>
      </c>
      <c r="I19" s="67">
        <f t="shared" si="3"/>
        <v>0.9361702127659575</v>
      </c>
      <c r="J19" s="105">
        <f t="shared" si="4"/>
        <v>0.88</v>
      </c>
    </row>
    <row r="20" spans="1:10" ht="15.75">
      <c r="A20" s="104" t="s">
        <v>33</v>
      </c>
      <c r="B20" s="3">
        <v>120</v>
      </c>
      <c r="C20" s="3">
        <v>231</v>
      </c>
      <c r="D20" s="3">
        <v>165</v>
      </c>
      <c r="E20" s="3">
        <v>129</v>
      </c>
      <c r="F20" s="3">
        <v>107</v>
      </c>
      <c r="G20" s="67">
        <f t="shared" si="2"/>
        <v>1.925</v>
      </c>
      <c r="H20" s="67">
        <f t="shared" si="3"/>
        <v>0.7818181818181819</v>
      </c>
      <c r="I20" s="67">
        <f t="shared" si="3"/>
        <v>0.8294573643410853</v>
      </c>
      <c r="J20" s="105">
        <f t="shared" si="4"/>
        <v>0.8916666666666667</v>
      </c>
    </row>
    <row r="21" spans="1:10" ht="16.5" thickBot="1">
      <c r="A21" s="106" t="s">
        <v>4</v>
      </c>
      <c r="B21" s="94">
        <f>SUM(B16:B20)</f>
        <v>410</v>
      </c>
      <c r="C21" s="94">
        <f>SUM(C16:C20)</f>
        <v>992</v>
      </c>
      <c r="D21" s="94">
        <f>SUM(D16:D20)</f>
        <v>882</v>
      </c>
      <c r="E21" s="94">
        <f>SUM(E16:E20)</f>
        <v>465</v>
      </c>
      <c r="F21" s="94">
        <f>SUM(F16:F20)</f>
        <v>353</v>
      </c>
      <c r="G21" s="107">
        <f t="shared" si="2"/>
        <v>2.419512195121951</v>
      </c>
      <c r="H21" s="107">
        <f t="shared" si="3"/>
        <v>0.5272108843537415</v>
      </c>
      <c r="I21" s="107">
        <f t="shared" si="3"/>
        <v>0.7591397849462366</v>
      </c>
      <c r="J21" s="108">
        <f t="shared" si="4"/>
        <v>0.8609756097560975</v>
      </c>
    </row>
    <row r="22" ht="16.5" thickBot="1">
      <c r="I22" s="11"/>
    </row>
    <row r="23" spans="1:5" ht="15.75">
      <c r="A23" s="294" t="s">
        <v>65</v>
      </c>
      <c r="B23" s="295"/>
      <c r="C23" s="295"/>
      <c r="D23" s="295"/>
      <c r="E23" s="296"/>
    </row>
    <row r="24" spans="1:5" ht="31.5">
      <c r="A24" s="117" t="s">
        <v>66</v>
      </c>
      <c r="B24" s="7" t="s">
        <v>56</v>
      </c>
      <c r="C24" s="2" t="s">
        <v>57</v>
      </c>
      <c r="D24" s="2" t="s">
        <v>58</v>
      </c>
      <c r="E24" s="82" t="s">
        <v>59</v>
      </c>
    </row>
    <row r="25" spans="1:5" ht="31.5">
      <c r="A25" s="104" t="s">
        <v>27</v>
      </c>
      <c r="B25" s="3">
        <v>935</v>
      </c>
      <c r="C25" s="3">
        <v>915</v>
      </c>
      <c r="D25" s="3">
        <v>468</v>
      </c>
      <c r="E25" s="56">
        <v>336</v>
      </c>
    </row>
    <row r="26" spans="1:5" ht="15.75">
      <c r="A26" s="104" t="s">
        <v>28</v>
      </c>
      <c r="B26" s="3">
        <v>127</v>
      </c>
      <c r="C26" s="3">
        <v>109</v>
      </c>
      <c r="D26" s="3">
        <v>109</v>
      </c>
      <c r="E26" s="56">
        <v>103</v>
      </c>
    </row>
    <row r="27" spans="1:5" ht="15.75">
      <c r="A27" s="104" t="s">
        <v>29</v>
      </c>
      <c r="B27" s="3">
        <v>32</v>
      </c>
      <c r="C27" s="3">
        <v>30</v>
      </c>
      <c r="D27" s="3">
        <v>30</v>
      </c>
      <c r="E27" s="56">
        <v>29</v>
      </c>
    </row>
    <row r="28" spans="1:5" ht="31.5">
      <c r="A28" s="104" t="s">
        <v>30</v>
      </c>
      <c r="B28" s="3">
        <v>252</v>
      </c>
      <c r="C28" s="3">
        <v>210</v>
      </c>
      <c r="D28" s="3">
        <v>152</v>
      </c>
      <c r="E28" s="56">
        <v>109</v>
      </c>
    </row>
    <row r="29" spans="1:5" ht="15.75">
      <c r="A29" s="104" t="s">
        <v>32</v>
      </c>
      <c r="B29" s="3">
        <v>268</v>
      </c>
      <c r="C29" s="3">
        <v>268</v>
      </c>
      <c r="D29" s="3">
        <v>259</v>
      </c>
      <c r="E29" s="56">
        <v>259</v>
      </c>
    </row>
    <row r="30" spans="1:5" ht="15.75">
      <c r="A30" s="104" t="s">
        <v>33</v>
      </c>
      <c r="B30" s="3">
        <v>310</v>
      </c>
      <c r="C30" s="3">
        <v>219</v>
      </c>
      <c r="D30" s="3">
        <v>183</v>
      </c>
      <c r="E30" s="56">
        <v>150</v>
      </c>
    </row>
    <row r="31" spans="1:5" ht="15.75">
      <c r="A31" s="104" t="s">
        <v>4</v>
      </c>
      <c r="B31" s="3">
        <f>SUM(B25:B30)</f>
        <v>1924</v>
      </c>
      <c r="C31" s="3">
        <f>SUM(C25:C30)</f>
        <v>1751</v>
      </c>
      <c r="D31" s="3">
        <f>SUM(D25:D30)</f>
        <v>1201</v>
      </c>
      <c r="E31" s="56">
        <f>SUM(E25:E30)</f>
        <v>986</v>
      </c>
    </row>
    <row r="32" spans="1:5" ht="15.75">
      <c r="A32" s="118"/>
      <c r="B32" s="11"/>
      <c r="C32" s="11"/>
      <c r="D32" s="11"/>
      <c r="E32" s="116"/>
    </row>
    <row r="33" spans="1:5" ht="15.75">
      <c r="A33" s="119" t="s">
        <v>67</v>
      </c>
      <c r="B33" s="2"/>
      <c r="C33" s="2"/>
      <c r="D33" s="2"/>
      <c r="E33" s="82"/>
    </row>
    <row r="34" spans="1:5" ht="31.5">
      <c r="A34" s="117" t="s">
        <v>66</v>
      </c>
      <c r="B34" s="7" t="s">
        <v>56</v>
      </c>
      <c r="C34" s="2" t="s">
        <v>57</v>
      </c>
      <c r="D34" s="2" t="s">
        <v>58</v>
      </c>
      <c r="E34" s="82" t="s">
        <v>59</v>
      </c>
    </row>
    <row r="35" spans="1:5" ht="15.75">
      <c r="A35" s="104" t="s">
        <v>32</v>
      </c>
      <c r="B35" s="3">
        <v>2</v>
      </c>
      <c r="C35" s="3">
        <v>2</v>
      </c>
      <c r="D35" s="3">
        <v>2</v>
      </c>
      <c r="E35" s="56">
        <v>2</v>
      </c>
    </row>
    <row r="36" spans="1:5" ht="15.75">
      <c r="A36" s="104" t="s">
        <v>33</v>
      </c>
      <c r="B36" s="3">
        <v>4</v>
      </c>
      <c r="C36" s="3">
        <v>4</v>
      </c>
      <c r="D36" s="3">
        <v>4</v>
      </c>
      <c r="E36" s="56">
        <v>4</v>
      </c>
    </row>
    <row r="37" spans="1:5" ht="16.5" thickBot="1">
      <c r="A37" s="120" t="s">
        <v>4</v>
      </c>
      <c r="B37" s="94">
        <f>SUM(B35:B36)</f>
        <v>6</v>
      </c>
      <c r="C37" s="94">
        <f>SUM(C35:C36)</f>
        <v>6</v>
      </c>
      <c r="D37" s="94">
        <f>SUM(D35:D36)</f>
        <v>6</v>
      </c>
      <c r="E37" s="95">
        <f>SUM(E35:E36)</f>
        <v>6</v>
      </c>
    </row>
    <row r="38" spans="1:5" ht="15.75">
      <c r="A38" s="35"/>
      <c r="B38" s="11"/>
      <c r="C38" s="11"/>
      <c r="D38" s="11"/>
      <c r="E38" s="11"/>
    </row>
    <row r="39" spans="1:5" ht="15.75">
      <c r="A39" s="35"/>
      <c r="B39" s="11"/>
      <c r="C39" s="11"/>
      <c r="D39" s="11"/>
      <c r="E39" s="11"/>
    </row>
    <row r="40" spans="1:5" ht="15.75">
      <c r="A40" s="35"/>
      <c r="B40" s="11"/>
      <c r="C40" s="11"/>
      <c r="D40" s="11"/>
      <c r="E40" s="11"/>
    </row>
    <row r="41" spans="1:5" ht="15.75">
      <c r="A41" s="35"/>
      <c r="B41" s="11"/>
      <c r="C41" s="11"/>
      <c r="D41" s="11"/>
      <c r="E41" s="11"/>
    </row>
    <row r="42" spans="1:5" ht="15.75">
      <c r="A42" s="35"/>
      <c r="B42" s="11"/>
      <c r="C42" s="11"/>
      <c r="D42" s="11"/>
      <c r="E42" s="11"/>
    </row>
    <row r="43" spans="1:5" ht="15.75">
      <c r="A43" s="35"/>
      <c r="B43" s="11"/>
      <c r="C43" s="11"/>
      <c r="D43" s="11"/>
      <c r="E43" s="11"/>
    </row>
    <row r="44" spans="1:5" ht="15.75">
      <c r="A44" s="14"/>
      <c r="B44" s="11"/>
      <c r="C44" s="11"/>
      <c r="D44" s="11"/>
      <c r="E44" s="11"/>
    </row>
    <row r="45" spans="1:5" ht="15.75">
      <c r="A45" s="35"/>
      <c r="B45" s="11"/>
      <c r="C45" s="11"/>
      <c r="D45" s="11"/>
      <c r="E45" s="11"/>
    </row>
  </sheetData>
  <sheetProtection/>
  <mergeCells count="4">
    <mergeCell ref="A14:J14"/>
    <mergeCell ref="A23:E23"/>
    <mergeCell ref="A1:J1"/>
    <mergeCell ref="A3:J3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13" max="255" man="1"/>
    <brk id="22" max="255" man="1"/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="70" zoomScaleNormal="70" zoomScaleSheetLayoutView="100" zoomScalePageLayoutView="0" workbookViewId="0" topLeftCell="A1">
      <selection activeCell="L35" sqref="L35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301" t="s">
        <v>141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</row>
    <row r="2" spans="1:11" ht="16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.75">
      <c r="A3" s="294" t="s">
        <v>47</v>
      </c>
      <c r="B3" s="295"/>
      <c r="C3" s="295"/>
      <c r="D3" s="295"/>
      <c r="E3" s="295"/>
      <c r="F3" s="295"/>
      <c r="G3" s="295"/>
      <c r="H3" s="295"/>
      <c r="I3" s="295"/>
      <c r="J3" s="296"/>
      <c r="K3" s="24"/>
      <c r="L3" s="11"/>
    </row>
    <row r="4" spans="1:12" ht="31.5">
      <c r="A4" s="102" t="s">
        <v>54</v>
      </c>
      <c r="B4" s="9" t="s">
        <v>55</v>
      </c>
      <c r="C4" s="9" t="s">
        <v>56</v>
      </c>
      <c r="D4" s="29" t="s">
        <v>57</v>
      </c>
      <c r="E4" s="29" t="s">
        <v>58</v>
      </c>
      <c r="F4" s="29" t="s">
        <v>59</v>
      </c>
      <c r="G4" s="30" t="s">
        <v>60</v>
      </c>
      <c r="H4" s="30" t="s">
        <v>61</v>
      </c>
      <c r="I4" s="30" t="s">
        <v>62</v>
      </c>
      <c r="J4" s="103" t="s">
        <v>63</v>
      </c>
      <c r="K4" s="24"/>
      <c r="L4" s="11"/>
    </row>
    <row r="5" spans="1:12" ht="31.5">
      <c r="A5" s="104" t="s">
        <v>27</v>
      </c>
      <c r="B5" s="3">
        <v>10</v>
      </c>
      <c r="C5" s="3">
        <v>18</v>
      </c>
      <c r="D5" s="3">
        <v>17</v>
      </c>
      <c r="E5" s="3">
        <v>10</v>
      </c>
      <c r="F5" s="3">
        <v>10</v>
      </c>
      <c r="G5" s="67">
        <f>C5/B5</f>
        <v>1.8</v>
      </c>
      <c r="H5" s="67">
        <f aca="true" t="shared" si="0" ref="H5:I11">E5/D5</f>
        <v>0.5882352941176471</v>
      </c>
      <c r="I5" s="67">
        <f t="shared" si="0"/>
        <v>1</v>
      </c>
      <c r="J5" s="105">
        <f>F5/B5</f>
        <v>1</v>
      </c>
      <c r="K5" s="24"/>
      <c r="L5" s="11"/>
    </row>
    <row r="6" spans="1:12" ht="15.75">
      <c r="A6" s="104" t="s">
        <v>28</v>
      </c>
      <c r="B6" s="3">
        <v>20</v>
      </c>
      <c r="C6" s="3">
        <v>51</v>
      </c>
      <c r="D6" s="3">
        <v>39</v>
      </c>
      <c r="E6" s="3">
        <v>10</v>
      </c>
      <c r="F6" s="3">
        <v>10</v>
      </c>
      <c r="G6" s="67">
        <f>C6/B6</f>
        <v>2.55</v>
      </c>
      <c r="H6" s="67">
        <f t="shared" si="0"/>
        <v>0.2564102564102564</v>
      </c>
      <c r="I6" s="67">
        <f t="shared" si="0"/>
        <v>1</v>
      </c>
      <c r="J6" s="105">
        <f>F6/B6</f>
        <v>0.5</v>
      </c>
      <c r="K6" s="24"/>
      <c r="L6" s="11"/>
    </row>
    <row r="7" spans="1:12" ht="15.75">
      <c r="A7" s="104" t="s">
        <v>29</v>
      </c>
      <c r="B7" s="3">
        <v>0</v>
      </c>
      <c r="C7" s="3">
        <v>9</v>
      </c>
      <c r="D7" s="3">
        <v>8</v>
      </c>
      <c r="E7" s="3">
        <v>6</v>
      </c>
      <c r="F7" s="3">
        <v>6</v>
      </c>
      <c r="G7" s="67">
        <v>0</v>
      </c>
      <c r="H7" s="67">
        <f t="shared" si="0"/>
        <v>0.75</v>
      </c>
      <c r="I7" s="67">
        <f t="shared" si="0"/>
        <v>1</v>
      </c>
      <c r="J7" s="105">
        <v>0</v>
      </c>
      <c r="K7" s="24"/>
      <c r="L7" s="11"/>
    </row>
    <row r="8" spans="1:12" ht="31.5">
      <c r="A8" s="104" t="s">
        <v>30</v>
      </c>
      <c r="B8" s="3">
        <v>10</v>
      </c>
      <c r="C8" s="3">
        <v>34</v>
      </c>
      <c r="D8" s="3">
        <v>32</v>
      </c>
      <c r="E8" s="3">
        <v>6</v>
      </c>
      <c r="F8" s="3">
        <v>6</v>
      </c>
      <c r="G8" s="67">
        <f>C8/B8</f>
        <v>3.4</v>
      </c>
      <c r="H8" s="67">
        <f t="shared" si="0"/>
        <v>0.1875</v>
      </c>
      <c r="I8" s="67">
        <f t="shared" si="0"/>
        <v>1</v>
      </c>
      <c r="J8" s="105">
        <f>F8/B8</f>
        <v>0.6</v>
      </c>
      <c r="K8" s="24"/>
      <c r="L8" s="11"/>
    </row>
    <row r="9" spans="1:12" ht="15.75">
      <c r="A9" s="104" t="s">
        <v>32</v>
      </c>
      <c r="B9" s="3">
        <v>9</v>
      </c>
      <c r="C9" s="3">
        <v>42</v>
      </c>
      <c r="D9" s="3">
        <v>38</v>
      </c>
      <c r="E9" s="3">
        <v>9</v>
      </c>
      <c r="F9" s="3">
        <v>9</v>
      </c>
      <c r="G9" s="67">
        <f>C9/B9</f>
        <v>4.666666666666667</v>
      </c>
      <c r="H9" s="67">
        <f t="shared" si="0"/>
        <v>0.23684210526315788</v>
      </c>
      <c r="I9" s="67">
        <f t="shared" si="0"/>
        <v>1</v>
      </c>
      <c r="J9" s="105">
        <f>F9/B9</f>
        <v>1</v>
      </c>
      <c r="K9" s="24"/>
      <c r="L9" s="11"/>
    </row>
    <row r="10" spans="1:12" ht="15.75">
      <c r="A10" s="104" t="s">
        <v>33</v>
      </c>
      <c r="B10" s="3">
        <v>15</v>
      </c>
      <c r="C10" s="3">
        <v>18</v>
      </c>
      <c r="D10" s="3">
        <v>17</v>
      </c>
      <c r="E10" s="3">
        <v>14</v>
      </c>
      <c r="F10" s="3">
        <v>14</v>
      </c>
      <c r="G10" s="67">
        <f>C10/B10</f>
        <v>1.2</v>
      </c>
      <c r="H10" s="67">
        <f t="shared" si="0"/>
        <v>0.8235294117647058</v>
      </c>
      <c r="I10" s="67">
        <f t="shared" si="0"/>
        <v>1</v>
      </c>
      <c r="J10" s="105">
        <f>F10/B10</f>
        <v>0.9333333333333333</v>
      </c>
      <c r="K10" s="24"/>
      <c r="L10" s="11"/>
    </row>
    <row r="11" spans="1:12" ht="15.75">
      <c r="A11" s="81" t="s">
        <v>4</v>
      </c>
      <c r="B11" s="3">
        <f>SUM(B5:B10)</f>
        <v>64</v>
      </c>
      <c r="C11" s="3">
        <f>SUM(C5:C10)</f>
        <v>172</v>
      </c>
      <c r="D11" s="3">
        <f>SUM(D5:D10)</f>
        <v>151</v>
      </c>
      <c r="E11" s="3">
        <f>SUM(E5:E10)</f>
        <v>55</v>
      </c>
      <c r="F11" s="3">
        <f>SUM(F5:F10)</f>
        <v>55</v>
      </c>
      <c r="G11" s="67">
        <f>C11/B11</f>
        <v>2.6875</v>
      </c>
      <c r="H11" s="67">
        <f t="shared" si="0"/>
        <v>0.36423841059602646</v>
      </c>
      <c r="I11" s="67">
        <f t="shared" si="0"/>
        <v>1</v>
      </c>
      <c r="J11" s="105">
        <f>F11/B11</f>
        <v>0.859375</v>
      </c>
      <c r="K11" s="24"/>
      <c r="L11" s="11"/>
    </row>
    <row r="12" spans="1:12" ht="15.75">
      <c r="A12" s="266" t="s">
        <v>48</v>
      </c>
      <c r="B12" s="304"/>
      <c r="C12" s="304"/>
      <c r="D12" s="304"/>
      <c r="E12" s="304"/>
      <c r="F12" s="304"/>
      <c r="G12" s="304"/>
      <c r="H12" s="304"/>
      <c r="I12" s="304"/>
      <c r="J12" s="305"/>
      <c r="K12" s="24"/>
      <c r="L12" s="11"/>
    </row>
    <row r="13" spans="1:12" ht="31.5">
      <c r="A13" s="102" t="s">
        <v>54</v>
      </c>
      <c r="B13" s="9" t="s">
        <v>55</v>
      </c>
      <c r="C13" s="9" t="s">
        <v>56</v>
      </c>
      <c r="D13" s="29" t="s">
        <v>57</v>
      </c>
      <c r="E13" s="29" t="s">
        <v>58</v>
      </c>
      <c r="F13" s="29" t="s">
        <v>59</v>
      </c>
      <c r="G13" s="30" t="s">
        <v>60</v>
      </c>
      <c r="H13" s="30" t="s">
        <v>61</v>
      </c>
      <c r="I13" s="30" t="s">
        <v>62</v>
      </c>
      <c r="J13" s="103" t="s">
        <v>63</v>
      </c>
      <c r="K13" s="24"/>
      <c r="L13" s="11"/>
    </row>
    <row r="14" spans="1:12" ht="31.5">
      <c r="A14" s="104" t="s">
        <v>27</v>
      </c>
      <c r="B14" s="3">
        <v>1</v>
      </c>
      <c r="C14" s="3">
        <v>5</v>
      </c>
      <c r="D14" s="3">
        <v>2</v>
      </c>
      <c r="E14" s="3">
        <v>2</v>
      </c>
      <c r="F14" s="3">
        <v>1</v>
      </c>
      <c r="G14" s="67">
        <f>C14/B14</f>
        <v>5</v>
      </c>
      <c r="H14" s="67">
        <f>E14/D14</f>
        <v>1</v>
      </c>
      <c r="I14" s="67">
        <f>F14/E14</f>
        <v>0.5</v>
      </c>
      <c r="J14" s="105">
        <f>F14/B14</f>
        <v>1</v>
      </c>
      <c r="K14" s="24"/>
      <c r="L14" s="11"/>
    </row>
    <row r="15" spans="1:12" ht="15.75">
      <c r="A15" s="104" t="s">
        <v>28</v>
      </c>
      <c r="B15" s="3">
        <v>15</v>
      </c>
      <c r="C15" s="3">
        <v>19</v>
      </c>
      <c r="D15" s="3">
        <v>15</v>
      </c>
      <c r="E15" s="3">
        <v>10</v>
      </c>
      <c r="F15" s="3">
        <v>9</v>
      </c>
      <c r="G15" s="67">
        <f>C15/B15</f>
        <v>1.2666666666666666</v>
      </c>
      <c r="H15" s="67">
        <f>E15/D15</f>
        <v>0.6666666666666666</v>
      </c>
      <c r="I15" s="67">
        <f>F15/E15</f>
        <v>0.9</v>
      </c>
      <c r="J15" s="105">
        <f>F15/B15</f>
        <v>0.6</v>
      </c>
      <c r="K15" s="24"/>
      <c r="L15" s="11"/>
    </row>
    <row r="16" spans="1:12" ht="15.75">
      <c r="A16" s="104" t="s">
        <v>29</v>
      </c>
      <c r="B16" s="3">
        <v>0</v>
      </c>
      <c r="C16" s="3">
        <v>3</v>
      </c>
      <c r="D16" s="3">
        <v>2</v>
      </c>
      <c r="E16" s="3">
        <v>0</v>
      </c>
      <c r="F16" s="3">
        <v>0</v>
      </c>
      <c r="G16" s="67">
        <v>0</v>
      </c>
      <c r="H16" s="67">
        <f>E16/D16</f>
        <v>0</v>
      </c>
      <c r="I16" s="67">
        <v>0</v>
      </c>
      <c r="J16" s="105">
        <v>0</v>
      </c>
      <c r="K16" s="24"/>
      <c r="L16" s="11"/>
    </row>
    <row r="17" spans="1:11" ht="31.5">
      <c r="A17" s="104" t="s">
        <v>30</v>
      </c>
      <c r="B17" s="3">
        <v>13</v>
      </c>
      <c r="C17" s="3">
        <v>22</v>
      </c>
      <c r="D17" s="3">
        <v>21</v>
      </c>
      <c r="E17" s="3">
        <v>16</v>
      </c>
      <c r="F17" s="3">
        <v>7</v>
      </c>
      <c r="G17" s="67">
        <f>C17/B17</f>
        <v>1.6923076923076923</v>
      </c>
      <c r="H17" s="67">
        <f>E17/D17</f>
        <v>0.7619047619047619</v>
      </c>
      <c r="I17" s="67">
        <f>F17/E17</f>
        <v>0.4375</v>
      </c>
      <c r="J17" s="105">
        <f>F17/B17</f>
        <v>0.5384615384615384</v>
      </c>
      <c r="K17" s="16"/>
    </row>
    <row r="18" spans="1:11" ht="15.75">
      <c r="A18" s="104" t="s">
        <v>32</v>
      </c>
      <c r="B18" s="3">
        <v>45</v>
      </c>
      <c r="C18" s="3">
        <v>48</v>
      </c>
      <c r="D18" s="3">
        <v>45</v>
      </c>
      <c r="E18" s="3">
        <v>45</v>
      </c>
      <c r="F18" s="3">
        <v>41</v>
      </c>
      <c r="G18" s="67">
        <f>C18/B18</f>
        <v>1.0666666666666667</v>
      </c>
      <c r="H18" s="67">
        <f>E18/D18</f>
        <v>1</v>
      </c>
      <c r="I18" s="67">
        <f>F18/E18</f>
        <v>0.9111111111111111</v>
      </c>
      <c r="J18" s="105">
        <f>F18/B18</f>
        <v>0.9111111111111111</v>
      </c>
      <c r="K18" s="16"/>
    </row>
    <row r="19" spans="1:11" ht="15.75">
      <c r="A19" s="104" t="s">
        <v>33</v>
      </c>
      <c r="B19" s="3">
        <v>20</v>
      </c>
      <c r="C19" s="3">
        <v>24</v>
      </c>
      <c r="D19" s="3">
        <v>23</v>
      </c>
      <c r="E19" s="3">
        <v>21</v>
      </c>
      <c r="F19" s="3">
        <v>21</v>
      </c>
      <c r="G19" s="67">
        <f>C19/B19</f>
        <v>1.2</v>
      </c>
      <c r="H19" s="67">
        <f>E19/D19</f>
        <v>0.9130434782608695</v>
      </c>
      <c r="I19" s="67">
        <f>F19/E19</f>
        <v>1</v>
      </c>
      <c r="J19" s="105">
        <f>F19/B19</f>
        <v>1.05</v>
      </c>
      <c r="K19" s="16"/>
    </row>
    <row r="20" spans="1:11" ht="16.5" thickBot="1">
      <c r="A20" s="106" t="s">
        <v>4</v>
      </c>
      <c r="B20" s="94">
        <f>SUM(B14:B19)</f>
        <v>94</v>
      </c>
      <c r="C20" s="94">
        <f>SUM(C14:C19)</f>
        <v>121</v>
      </c>
      <c r="D20" s="94">
        <f>SUM(D14:D19)</f>
        <v>108</v>
      </c>
      <c r="E20" s="94">
        <f>SUM(E14:E19)</f>
        <v>94</v>
      </c>
      <c r="F20" s="94">
        <f>SUM(F14:F19)</f>
        <v>79</v>
      </c>
      <c r="G20" s="107">
        <f>C20/B20</f>
        <v>1.2872340425531914</v>
      </c>
      <c r="H20" s="107">
        <f>E20/D20</f>
        <v>0.8703703703703703</v>
      </c>
      <c r="I20" s="107">
        <f>F20/E20</f>
        <v>0.8404255319148937</v>
      </c>
      <c r="J20" s="108">
        <f>F20/B20</f>
        <v>0.8404255319148937</v>
      </c>
      <c r="K20" s="16"/>
    </row>
    <row r="21" ht="16.5" thickBot="1">
      <c r="K21" s="16"/>
    </row>
    <row r="22" spans="1:11" ht="15.75">
      <c r="A22" s="294" t="s">
        <v>65</v>
      </c>
      <c r="B22" s="295"/>
      <c r="C22" s="295"/>
      <c r="D22" s="295"/>
      <c r="E22" s="296"/>
      <c r="K22" s="16"/>
    </row>
    <row r="23" spans="1:11" ht="31.5">
      <c r="A23" s="117" t="s">
        <v>66</v>
      </c>
      <c r="B23" s="7" t="s">
        <v>56</v>
      </c>
      <c r="C23" s="2" t="s">
        <v>57</v>
      </c>
      <c r="D23" s="2" t="s">
        <v>58</v>
      </c>
      <c r="E23" s="82" t="s">
        <v>59</v>
      </c>
      <c r="K23" s="16"/>
    </row>
    <row r="24" spans="1:11" ht="31.5">
      <c r="A24" s="104" t="s">
        <v>27</v>
      </c>
      <c r="B24" s="3">
        <v>23</v>
      </c>
      <c r="C24" s="3">
        <v>21</v>
      </c>
      <c r="D24" s="3">
        <v>12</v>
      </c>
      <c r="E24" s="56">
        <v>11</v>
      </c>
      <c r="K24" s="16"/>
    </row>
    <row r="25" spans="1:11" ht="15.75">
      <c r="A25" s="104" t="s">
        <v>28</v>
      </c>
      <c r="B25" s="3">
        <v>57</v>
      </c>
      <c r="C25" s="3">
        <v>46</v>
      </c>
      <c r="D25" s="3">
        <v>16</v>
      </c>
      <c r="E25" s="56">
        <v>16</v>
      </c>
      <c r="K25" s="16"/>
    </row>
    <row r="26" spans="1:11" ht="15.75">
      <c r="A26" s="104" t="s">
        <v>29</v>
      </c>
      <c r="B26" s="3">
        <v>11</v>
      </c>
      <c r="C26" s="3">
        <v>9</v>
      </c>
      <c r="D26" s="3">
        <v>3</v>
      </c>
      <c r="E26" s="56">
        <v>3</v>
      </c>
      <c r="K26" s="16"/>
    </row>
    <row r="27" spans="1:11" ht="31.5">
      <c r="A27" s="104" t="s">
        <v>30</v>
      </c>
      <c r="B27" s="3">
        <v>32</v>
      </c>
      <c r="C27" s="3">
        <v>31</v>
      </c>
      <c r="D27" s="3">
        <v>11</v>
      </c>
      <c r="E27" s="56">
        <v>3</v>
      </c>
      <c r="K27" s="16"/>
    </row>
    <row r="28" spans="1:11" ht="15.75">
      <c r="A28" s="104" t="s">
        <v>32</v>
      </c>
      <c r="B28" s="3">
        <v>40</v>
      </c>
      <c r="C28" s="3">
        <v>39</v>
      </c>
      <c r="D28" s="3">
        <v>18</v>
      </c>
      <c r="E28" s="56">
        <v>18</v>
      </c>
      <c r="K28" s="16"/>
    </row>
    <row r="29" spans="1:11" ht="15.75">
      <c r="A29" s="104" t="s">
        <v>33</v>
      </c>
      <c r="B29" s="3">
        <v>9</v>
      </c>
      <c r="C29" s="3">
        <v>9</v>
      </c>
      <c r="D29" s="3">
        <v>6</v>
      </c>
      <c r="E29" s="56">
        <v>6</v>
      </c>
      <c r="K29" s="16"/>
    </row>
    <row r="30" spans="1:11" ht="15.75">
      <c r="A30" s="104" t="s">
        <v>4</v>
      </c>
      <c r="B30" s="3">
        <f>SUM(B24:B29)</f>
        <v>172</v>
      </c>
      <c r="C30" s="3">
        <f>SUM(C24:C29)</f>
        <v>155</v>
      </c>
      <c r="D30" s="3">
        <f>SUM(D24:D29)</f>
        <v>66</v>
      </c>
      <c r="E30" s="56">
        <f>SUM(E24:E29)</f>
        <v>57</v>
      </c>
      <c r="K30" s="16"/>
    </row>
    <row r="31" spans="1:11" ht="15.75">
      <c r="A31" s="122"/>
      <c r="B31" s="11"/>
      <c r="C31" s="11"/>
      <c r="D31" s="51"/>
      <c r="E31" s="116"/>
      <c r="K31" s="16"/>
    </row>
    <row r="32" spans="1:11" ht="17.25" customHeight="1">
      <c r="A32" s="298" t="s">
        <v>68</v>
      </c>
      <c r="B32" s="299"/>
      <c r="C32" s="299"/>
      <c r="D32" s="299"/>
      <c r="E32" s="300"/>
      <c r="K32" s="16"/>
    </row>
    <row r="33" spans="1:11" ht="31.5">
      <c r="A33" s="117" t="s">
        <v>66</v>
      </c>
      <c r="B33" s="7" t="s">
        <v>56</v>
      </c>
      <c r="C33" s="2" t="s">
        <v>57</v>
      </c>
      <c r="D33" s="2" t="s">
        <v>58</v>
      </c>
      <c r="E33" s="82" t="s">
        <v>59</v>
      </c>
      <c r="K33" s="16"/>
    </row>
    <row r="34" spans="1:11" ht="15.75">
      <c r="A34" s="104" t="s">
        <v>28</v>
      </c>
      <c r="B34" s="3">
        <v>3</v>
      </c>
      <c r="C34" s="3">
        <v>3</v>
      </c>
      <c r="D34" s="3">
        <v>3</v>
      </c>
      <c r="E34" s="56">
        <v>3</v>
      </c>
      <c r="K34" s="16"/>
    </row>
    <row r="35" spans="1:11" ht="15.75">
      <c r="A35" s="104" t="s">
        <v>29</v>
      </c>
      <c r="B35" s="3">
        <v>1</v>
      </c>
      <c r="C35" s="3">
        <v>1</v>
      </c>
      <c r="D35" s="3">
        <v>1</v>
      </c>
      <c r="E35" s="56">
        <v>1</v>
      </c>
      <c r="K35" s="16"/>
    </row>
    <row r="36" spans="1:11" ht="15.75">
      <c r="A36" s="104" t="s">
        <v>32</v>
      </c>
      <c r="B36" s="3">
        <v>1</v>
      </c>
      <c r="C36" s="3">
        <v>1</v>
      </c>
      <c r="D36" s="3">
        <v>1</v>
      </c>
      <c r="E36" s="56">
        <v>1</v>
      </c>
      <c r="K36" s="16"/>
    </row>
    <row r="37" spans="1:11" ht="16.5" thickBot="1">
      <c r="A37" s="120" t="s">
        <v>4</v>
      </c>
      <c r="B37" s="94">
        <f>SUM(B34:B36)</f>
        <v>5</v>
      </c>
      <c r="C37" s="94">
        <f>SUM(C34:C36)</f>
        <v>5</v>
      </c>
      <c r="D37" s="94">
        <f>SUM(D34:D36)</f>
        <v>5</v>
      </c>
      <c r="E37" s="95">
        <f>SUM(E34:E36)</f>
        <v>5</v>
      </c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</sheetData>
  <sheetProtection/>
  <mergeCells count="5">
    <mergeCell ref="A32:E32"/>
    <mergeCell ref="A1:K1"/>
    <mergeCell ref="A12:J12"/>
    <mergeCell ref="A22:E22"/>
    <mergeCell ref="A3:J3"/>
  </mergeCells>
  <printOptions/>
  <pageMargins left="0.75" right="0.75" top="1" bottom="1" header="0.4921259845" footer="0.4921259845"/>
  <pageSetup horizontalDpi="600" verticalDpi="600" orientation="landscape" paperSize="9" scale="72" r:id="rId1"/>
  <rowBreaks count="1" manualBreakCount="1">
    <brk id="1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E22" sqref="E22"/>
    </sheetView>
  </sheetViews>
  <sheetFormatPr defaultColWidth="9.00390625" defaultRowHeight="15.75"/>
  <cols>
    <col min="1" max="1" width="15.875" style="0" bestFit="1" customWidth="1"/>
    <col min="2" max="2" width="9.125" style="0" customWidth="1"/>
    <col min="3" max="5" width="12.625" style="0" customWidth="1"/>
    <col min="6" max="6" width="9.50390625" style="0" customWidth="1"/>
    <col min="7" max="7" width="12.625" style="0" customWidth="1"/>
    <col min="8" max="8" width="10.875" style="0" customWidth="1"/>
  </cols>
  <sheetData>
    <row r="1" spans="1:10" ht="20.25" customHeight="1">
      <c r="A1" s="261" t="s">
        <v>306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16.5" thickBot="1"/>
    <row r="3" spans="1:10" ht="15.75" customHeight="1">
      <c r="A3" s="308" t="s">
        <v>69</v>
      </c>
      <c r="B3" s="306" t="s">
        <v>70</v>
      </c>
      <c r="C3" s="307"/>
      <c r="D3" s="123"/>
      <c r="E3" s="124"/>
      <c r="F3" s="124"/>
      <c r="G3" s="306" t="s">
        <v>71</v>
      </c>
      <c r="H3" s="312"/>
      <c r="I3" s="313" t="s">
        <v>72</v>
      </c>
      <c r="J3" s="316" t="s">
        <v>73</v>
      </c>
    </row>
    <row r="4" spans="1:10" ht="15.75" customHeight="1">
      <c r="A4" s="309"/>
      <c r="B4" s="125"/>
      <c r="C4" s="126"/>
      <c r="D4" s="127" t="s">
        <v>142</v>
      </c>
      <c r="E4" s="127"/>
      <c r="F4" s="127"/>
      <c r="G4" s="125"/>
      <c r="H4" s="128"/>
      <c r="I4" s="314"/>
      <c r="J4" s="317"/>
    </row>
    <row r="5" spans="1:10" s="5" customFormat="1" ht="76.5">
      <c r="A5" s="310"/>
      <c r="B5" s="129" t="s">
        <v>5</v>
      </c>
      <c r="C5" s="129" t="s">
        <v>144</v>
      </c>
      <c r="D5" s="129" t="s">
        <v>143</v>
      </c>
      <c r="E5" s="129" t="s">
        <v>156</v>
      </c>
      <c r="F5" s="129" t="s">
        <v>132</v>
      </c>
      <c r="G5" s="129" t="s">
        <v>130</v>
      </c>
      <c r="H5" s="129" t="s">
        <v>131</v>
      </c>
      <c r="I5" s="315"/>
      <c r="J5" s="318"/>
    </row>
    <row r="6" spans="1:10" ht="15.75">
      <c r="A6" s="137" t="s">
        <v>0</v>
      </c>
      <c r="B6" s="131">
        <v>1</v>
      </c>
      <c r="C6" s="131">
        <v>235</v>
      </c>
      <c r="D6" s="131">
        <v>0</v>
      </c>
      <c r="E6" s="131">
        <v>209</v>
      </c>
      <c r="F6" s="131">
        <v>0</v>
      </c>
      <c r="G6" s="131">
        <v>2</v>
      </c>
      <c r="H6" s="131">
        <v>32</v>
      </c>
      <c r="I6" s="131">
        <v>61</v>
      </c>
      <c r="J6" s="138">
        <v>16</v>
      </c>
    </row>
    <row r="7" spans="1:10" ht="15.75">
      <c r="A7" s="137"/>
      <c r="B7" s="131">
        <v>2</v>
      </c>
      <c r="C7" s="131">
        <v>28</v>
      </c>
      <c r="D7" s="131">
        <v>0</v>
      </c>
      <c r="E7" s="131">
        <v>22</v>
      </c>
      <c r="F7" s="131">
        <v>0</v>
      </c>
      <c r="G7" s="131">
        <v>0</v>
      </c>
      <c r="H7" s="131">
        <v>7</v>
      </c>
      <c r="I7" s="131">
        <v>10</v>
      </c>
      <c r="J7" s="138">
        <v>8</v>
      </c>
    </row>
    <row r="8" spans="1:10" ht="15.75">
      <c r="A8" s="137"/>
      <c r="B8" s="131" t="s">
        <v>6</v>
      </c>
      <c r="C8" s="131">
        <v>35</v>
      </c>
      <c r="D8" s="131">
        <v>0</v>
      </c>
      <c r="E8" s="131">
        <v>35</v>
      </c>
      <c r="F8" s="131">
        <v>0</v>
      </c>
      <c r="G8" s="131">
        <v>0</v>
      </c>
      <c r="H8" s="131">
        <v>13</v>
      </c>
      <c r="I8" s="131">
        <v>13</v>
      </c>
      <c r="J8" s="138">
        <v>4</v>
      </c>
    </row>
    <row r="9" spans="1:10" ht="15.75">
      <c r="A9" s="137"/>
      <c r="B9" s="131">
        <v>3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8">
        <v>0</v>
      </c>
    </row>
    <row r="10" spans="1:10" ht="15.75">
      <c r="A10" s="137" t="s">
        <v>34</v>
      </c>
      <c r="B10" s="131"/>
      <c r="C10" s="131">
        <f aca="true" t="shared" si="0" ref="C10:J10">SUM(C6:C9)</f>
        <v>298</v>
      </c>
      <c r="D10" s="131">
        <f t="shared" si="0"/>
        <v>0</v>
      </c>
      <c r="E10" s="131">
        <f t="shared" si="0"/>
        <v>266</v>
      </c>
      <c r="F10" s="131">
        <f t="shared" si="0"/>
        <v>0</v>
      </c>
      <c r="G10" s="131">
        <f t="shared" si="0"/>
        <v>2</v>
      </c>
      <c r="H10" s="131">
        <f t="shared" si="0"/>
        <v>52</v>
      </c>
      <c r="I10" s="131">
        <f t="shared" si="0"/>
        <v>84</v>
      </c>
      <c r="J10" s="138">
        <f t="shared" si="0"/>
        <v>28</v>
      </c>
    </row>
    <row r="11" spans="1:10" ht="15.75">
      <c r="A11" s="137" t="s">
        <v>3</v>
      </c>
      <c r="B11" s="131">
        <v>1</v>
      </c>
      <c r="C11" s="131">
        <v>1113</v>
      </c>
      <c r="D11" s="131">
        <v>1076</v>
      </c>
      <c r="E11" s="131">
        <v>36</v>
      </c>
      <c r="F11" s="131">
        <v>1</v>
      </c>
      <c r="G11" s="131">
        <v>4</v>
      </c>
      <c r="H11" s="131">
        <v>15</v>
      </c>
      <c r="I11" s="131">
        <v>58</v>
      </c>
      <c r="J11" s="138">
        <v>5</v>
      </c>
    </row>
    <row r="12" spans="1:10" ht="15.75">
      <c r="A12" s="137"/>
      <c r="B12" s="131">
        <v>2</v>
      </c>
      <c r="C12" s="131">
        <v>783</v>
      </c>
      <c r="D12" s="131">
        <v>777</v>
      </c>
      <c r="E12" s="131">
        <v>5</v>
      </c>
      <c r="F12" s="131">
        <v>1</v>
      </c>
      <c r="G12" s="131">
        <v>1</v>
      </c>
      <c r="H12" s="131">
        <v>1</v>
      </c>
      <c r="I12" s="131">
        <v>22</v>
      </c>
      <c r="J12" s="138">
        <v>2</v>
      </c>
    </row>
    <row r="13" spans="1:10" ht="15.75">
      <c r="A13" s="137"/>
      <c r="B13" s="131" t="s">
        <v>6</v>
      </c>
      <c r="C13" s="131">
        <v>1</v>
      </c>
      <c r="D13" s="131">
        <v>1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8">
        <v>0</v>
      </c>
    </row>
    <row r="14" spans="1:10" ht="15.75">
      <c r="A14" s="137"/>
      <c r="B14" s="131">
        <v>3</v>
      </c>
      <c r="C14" s="131">
        <v>216</v>
      </c>
      <c r="D14" s="131">
        <v>214</v>
      </c>
      <c r="E14" s="131">
        <v>0</v>
      </c>
      <c r="F14" s="131">
        <v>2</v>
      </c>
      <c r="G14" s="131">
        <v>0</v>
      </c>
      <c r="H14" s="131">
        <v>0</v>
      </c>
      <c r="I14" s="131">
        <v>2</v>
      </c>
      <c r="J14" s="138">
        <v>2</v>
      </c>
    </row>
    <row r="15" spans="1:10" ht="15.75">
      <c r="A15" s="137" t="s">
        <v>35</v>
      </c>
      <c r="B15" s="131"/>
      <c r="C15" s="131">
        <f aca="true" t="shared" si="1" ref="C15:J15">SUM(C11:C14)</f>
        <v>2113</v>
      </c>
      <c r="D15" s="131">
        <f t="shared" si="1"/>
        <v>2068</v>
      </c>
      <c r="E15" s="131">
        <f t="shared" si="1"/>
        <v>41</v>
      </c>
      <c r="F15" s="131">
        <f t="shared" si="1"/>
        <v>4</v>
      </c>
      <c r="G15" s="131">
        <f t="shared" si="1"/>
        <v>5</v>
      </c>
      <c r="H15" s="131">
        <f t="shared" si="1"/>
        <v>16</v>
      </c>
      <c r="I15" s="131">
        <f t="shared" si="1"/>
        <v>82</v>
      </c>
      <c r="J15" s="138">
        <f t="shared" si="1"/>
        <v>9</v>
      </c>
    </row>
    <row r="16" spans="1:10" ht="27" thickBot="1">
      <c r="A16" s="139" t="s">
        <v>36</v>
      </c>
      <c r="B16" s="134"/>
      <c r="C16" s="134">
        <f>SUM(C15,C10)</f>
        <v>2411</v>
      </c>
      <c r="D16" s="134">
        <f>SUM(D15,D10)</f>
        <v>2068</v>
      </c>
      <c r="E16" s="134">
        <f>SUM(E10,E15)</f>
        <v>307</v>
      </c>
      <c r="F16" s="134">
        <f>SUM(F10,F15)</f>
        <v>4</v>
      </c>
      <c r="G16" s="134">
        <f>SUM(G15,G10)</f>
        <v>7</v>
      </c>
      <c r="H16" s="134">
        <f>SUM(H15,H10)</f>
        <v>68</v>
      </c>
      <c r="I16" s="134">
        <f>SUM(I15,I10)</f>
        <v>166</v>
      </c>
      <c r="J16" s="140">
        <f>SUM(J15,J10)</f>
        <v>37</v>
      </c>
    </row>
    <row r="17" spans="1:10" ht="15.75">
      <c r="A17" s="11"/>
      <c r="B17" s="15"/>
      <c r="C17" s="11"/>
      <c r="D17" s="11"/>
      <c r="E17" s="11"/>
      <c r="F17" s="11"/>
      <c r="G17" s="11"/>
      <c r="H17" s="11"/>
      <c r="I17" s="11"/>
      <c r="J17" s="11"/>
    </row>
    <row r="18" spans="1:8" ht="15.75">
      <c r="A18" s="11"/>
      <c r="B18" s="15"/>
      <c r="C18" s="11"/>
      <c r="D18" s="11"/>
      <c r="E18" s="11"/>
      <c r="F18" s="11"/>
      <c r="G18" s="11"/>
      <c r="H18" s="11"/>
    </row>
    <row r="19" spans="1:8" ht="15.75">
      <c r="A19" s="11"/>
      <c r="B19" s="15"/>
      <c r="C19" s="11"/>
      <c r="D19" s="11"/>
      <c r="E19" s="11"/>
      <c r="F19" s="11"/>
      <c r="G19" s="11"/>
      <c r="H19" s="11"/>
    </row>
  </sheetData>
  <sheetProtection/>
  <mergeCells count="6">
    <mergeCell ref="B3:C3"/>
    <mergeCell ref="A3:A5"/>
    <mergeCell ref="A1:J1"/>
    <mergeCell ref="G3:H3"/>
    <mergeCell ref="I3:I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I18" sqref="I18"/>
    </sheetView>
  </sheetViews>
  <sheetFormatPr defaultColWidth="9.00390625" defaultRowHeight="15.75"/>
  <cols>
    <col min="1" max="1" width="7.375" style="0" bestFit="1" customWidth="1"/>
    <col min="2" max="2" width="6.375" style="0" bestFit="1" customWidth="1"/>
    <col min="3" max="20" width="6.00390625" style="0" bestFit="1" customWidth="1"/>
  </cols>
  <sheetData>
    <row r="1" spans="1:20" ht="52.5" customHeight="1" thickBot="1">
      <c r="A1" s="319" t="s">
        <v>145</v>
      </c>
      <c r="B1" s="319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0" ht="15.75">
      <c r="A2" s="321" t="s">
        <v>45</v>
      </c>
      <c r="B2" s="332" t="s">
        <v>166</v>
      </c>
      <c r="C2" s="323" t="s">
        <v>167</v>
      </c>
      <c r="D2" s="324"/>
      <c r="E2" s="324"/>
      <c r="F2" s="324"/>
      <c r="G2" s="324"/>
      <c r="H2" s="324"/>
      <c r="I2" s="324"/>
      <c r="J2" s="324"/>
      <c r="K2" s="325"/>
      <c r="L2" s="323" t="s">
        <v>168</v>
      </c>
      <c r="M2" s="324"/>
      <c r="N2" s="324"/>
      <c r="O2" s="324"/>
      <c r="P2" s="324"/>
      <c r="Q2" s="324"/>
      <c r="R2" s="324"/>
      <c r="S2" s="324"/>
      <c r="T2" s="325"/>
    </row>
    <row r="3" spans="1:20" ht="15.75">
      <c r="A3" s="322"/>
      <c r="B3" s="333"/>
      <c r="C3" s="326" t="s">
        <v>158</v>
      </c>
      <c r="D3" s="327"/>
      <c r="E3" s="327"/>
      <c r="F3" s="327" t="s">
        <v>159</v>
      </c>
      <c r="G3" s="327"/>
      <c r="H3" s="327"/>
      <c r="I3" s="327" t="s">
        <v>160</v>
      </c>
      <c r="J3" s="327"/>
      <c r="K3" s="328"/>
      <c r="L3" s="326" t="s">
        <v>158</v>
      </c>
      <c r="M3" s="327"/>
      <c r="N3" s="327"/>
      <c r="O3" s="327" t="s">
        <v>159</v>
      </c>
      <c r="P3" s="327"/>
      <c r="Q3" s="327"/>
      <c r="R3" s="327" t="s">
        <v>160</v>
      </c>
      <c r="S3" s="327"/>
      <c r="T3" s="328"/>
    </row>
    <row r="4" spans="1:20" ht="78.75">
      <c r="A4" s="322"/>
      <c r="B4" s="334"/>
      <c r="C4" s="141" t="s">
        <v>163</v>
      </c>
      <c r="D4" s="142" t="s">
        <v>164</v>
      </c>
      <c r="E4" s="142" t="s">
        <v>165</v>
      </c>
      <c r="F4" s="142" t="s">
        <v>163</v>
      </c>
      <c r="G4" s="142" t="s">
        <v>164</v>
      </c>
      <c r="H4" s="142" t="s">
        <v>165</v>
      </c>
      <c r="I4" s="142" t="s">
        <v>163</v>
      </c>
      <c r="J4" s="142" t="s">
        <v>164</v>
      </c>
      <c r="K4" s="143" t="s">
        <v>165</v>
      </c>
      <c r="L4" s="141" t="s">
        <v>163</v>
      </c>
      <c r="M4" s="142" t="s">
        <v>164</v>
      </c>
      <c r="N4" s="142" t="s">
        <v>165</v>
      </c>
      <c r="O4" s="142" t="s">
        <v>163</v>
      </c>
      <c r="P4" s="142" t="s">
        <v>164</v>
      </c>
      <c r="Q4" s="142" t="s">
        <v>165</v>
      </c>
      <c r="R4" s="142" t="s">
        <v>163</v>
      </c>
      <c r="S4" s="142" t="s">
        <v>164</v>
      </c>
      <c r="T4" s="143" t="s">
        <v>165</v>
      </c>
    </row>
    <row r="5" spans="1:20" ht="15.75">
      <c r="A5" s="329" t="s">
        <v>223</v>
      </c>
      <c r="B5" s="144" t="s">
        <v>161</v>
      </c>
      <c r="C5" s="130">
        <v>610</v>
      </c>
      <c r="D5" s="132">
        <v>630</v>
      </c>
      <c r="E5" s="132">
        <v>650</v>
      </c>
      <c r="F5" s="132">
        <v>610</v>
      </c>
      <c r="G5" s="132">
        <v>630</v>
      </c>
      <c r="H5" s="132">
        <v>650</v>
      </c>
      <c r="I5" s="132">
        <v>610</v>
      </c>
      <c r="J5" s="132">
        <v>630</v>
      </c>
      <c r="K5" s="132">
        <v>650</v>
      </c>
      <c r="L5" s="130">
        <v>610</v>
      </c>
      <c r="M5" s="132">
        <v>630</v>
      </c>
      <c r="N5" s="132">
        <v>8000</v>
      </c>
      <c r="O5" s="145">
        <v>610</v>
      </c>
      <c r="P5" s="132">
        <v>630</v>
      </c>
      <c r="Q5" s="132">
        <v>8000</v>
      </c>
      <c r="R5" s="130">
        <v>610</v>
      </c>
      <c r="S5" s="132">
        <v>630</v>
      </c>
      <c r="T5" s="133">
        <v>8000</v>
      </c>
    </row>
    <row r="6" spans="1:20" ht="15.75">
      <c r="A6" s="330"/>
      <c r="B6" s="144" t="s">
        <v>162</v>
      </c>
      <c r="C6" s="130">
        <v>0</v>
      </c>
      <c r="D6" s="132">
        <v>0</v>
      </c>
      <c r="E6" s="132">
        <v>650</v>
      </c>
      <c r="F6" s="132">
        <v>0</v>
      </c>
      <c r="G6" s="132">
        <v>0</v>
      </c>
      <c r="H6" s="132">
        <v>650</v>
      </c>
      <c r="I6" s="132">
        <v>0</v>
      </c>
      <c r="J6" s="132">
        <v>0</v>
      </c>
      <c r="K6" s="132">
        <v>650</v>
      </c>
      <c r="L6" s="130">
        <v>0</v>
      </c>
      <c r="M6" s="132">
        <v>0</v>
      </c>
      <c r="N6" s="132">
        <v>8000</v>
      </c>
      <c r="O6" s="132">
        <v>0</v>
      </c>
      <c r="P6" s="132">
        <v>0</v>
      </c>
      <c r="Q6" s="132">
        <v>8000</v>
      </c>
      <c r="R6" s="132">
        <v>0</v>
      </c>
      <c r="S6" s="132">
        <v>0</v>
      </c>
      <c r="T6" s="133">
        <v>8000</v>
      </c>
    </row>
    <row r="7" spans="1:20" ht="15.75">
      <c r="A7" s="329" t="s">
        <v>267</v>
      </c>
      <c r="B7" s="144" t="s">
        <v>161</v>
      </c>
      <c r="C7" s="130">
        <v>600</v>
      </c>
      <c r="D7" s="132">
        <v>700</v>
      </c>
      <c r="E7" s="132">
        <v>800</v>
      </c>
      <c r="F7" s="132">
        <v>600</v>
      </c>
      <c r="G7" s="132">
        <v>700</v>
      </c>
      <c r="H7" s="132">
        <v>800</v>
      </c>
      <c r="I7" s="132">
        <v>600</v>
      </c>
      <c r="J7" s="132">
        <v>700</v>
      </c>
      <c r="K7" s="133">
        <v>800</v>
      </c>
      <c r="L7" s="130">
        <v>600</v>
      </c>
      <c r="M7" s="132">
        <v>700</v>
      </c>
      <c r="N7" s="132">
        <v>2500</v>
      </c>
      <c r="O7" s="132">
        <v>600</v>
      </c>
      <c r="P7" s="132">
        <v>700</v>
      </c>
      <c r="Q7" s="132">
        <v>2500</v>
      </c>
      <c r="R7" s="132">
        <v>600</v>
      </c>
      <c r="S7" s="132">
        <v>700</v>
      </c>
      <c r="T7" s="133">
        <v>2500</v>
      </c>
    </row>
    <row r="8" spans="1:20" ht="15.75">
      <c r="A8" s="330"/>
      <c r="B8" s="144" t="s">
        <v>162</v>
      </c>
      <c r="C8" s="130">
        <v>600</v>
      </c>
      <c r="D8" s="132">
        <v>700</v>
      </c>
      <c r="E8" s="132">
        <v>750</v>
      </c>
      <c r="F8" s="132">
        <v>600</v>
      </c>
      <c r="G8" s="132">
        <v>700</v>
      </c>
      <c r="H8" s="132">
        <v>750</v>
      </c>
      <c r="I8" s="132">
        <v>600</v>
      </c>
      <c r="J8" s="132">
        <v>700</v>
      </c>
      <c r="K8" s="133">
        <v>750</v>
      </c>
      <c r="L8" s="130">
        <v>600</v>
      </c>
      <c r="M8" s="132">
        <v>700</v>
      </c>
      <c r="N8" s="132">
        <v>2500</v>
      </c>
      <c r="O8" s="132">
        <v>600</v>
      </c>
      <c r="P8" s="132">
        <v>700</v>
      </c>
      <c r="Q8" s="132">
        <v>2500</v>
      </c>
      <c r="R8" s="132">
        <v>600</v>
      </c>
      <c r="S8" s="132">
        <v>700</v>
      </c>
      <c r="T8" s="133">
        <v>2500</v>
      </c>
    </row>
    <row r="9" spans="1:20" ht="15.75">
      <c r="A9" s="329" t="s">
        <v>221</v>
      </c>
      <c r="B9" s="144" t="s">
        <v>161</v>
      </c>
      <c r="C9" s="130">
        <v>730</v>
      </c>
      <c r="D9" s="132">
        <v>900</v>
      </c>
      <c r="E9" s="132">
        <v>950</v>
      </c>
      <c r="F9" s="132">
        <v>730</v>
      </c>
      <c r="G9" s="132">
        <v>900</v>
      </c>
      <c r="H9" s="132">
        <v>950</v>
      </c>
      <c r="I9" s="132">
        <v>730</v>
      </c>
      <c r="J9" s="132">
        <v>900</v>
      </c>
      <c r="K9" s="132">
        <v>950</v>
      </c>
      <c r="L9" s="130">
        <v>730</v>
      </c>
      <c r="M9" s="132">
        <v>900</v>
      </c>
      <c r="N9" s="132">
        <v>950</v>
      </c>
      <c r="O9" s="132">
        <v>730</v>
      </c>
      <c r="P9" s="132">
        <v>900</v>
      </c>
      <c r="Q9" s="132">
        <v>950</v>
      </c>
      <c r="R9" s="132">
        <v>730</v>
      </c>
      <c r="S9" s="132">
        <v>900</v>
      </c>
      <c r="T9" s="133">
        <v>950</v>
      </c>
    </row>
    <row r="10" spans="1:20" ht="15.75">
      <c r="A10" s="330"/>
      <c r="B10" s="144" t="s">
        <v>162</v>
      </c>
      <c r="C10" s="130">
        <v>730</v>
      </c>
      <c r="D10" s="132">
        <v>900</v>
      </c>
      <c r="E10" s="132">
        <v>950</v>
      </c>
      <c r="F10" s="132">
        <v>730</v>
      </c>
      <c r="G10" s="132">
        <v>900</v>
      </c>
      <c r="H10" s="132">
        <v>950</v>
      </c>
      <c r="I10" s="132">
        <v>730</v>
      </c>
      <c r="J10" s="132">
        <v>900</v>
      </c>
      <c r="K10" s="132">
        <v>950</v>
      </c>
      <c r="L10" s="130">
        <v>730</v>
      </c>
      <c r="M10" s="132">
        <v>900</v>
      </c>
      <c r="N10" s="132">
        <v>950</v>
      </c>
      <c r="O10" s="132">
        <v>730</v>
      </c>
      <c r="P10" s="132">
        <v>900</v>
      </c>
      <c r="Q10" s="132">
        <v>950</v>
      </c>
      <c r="R10" s="132">
        <v>730</v>
      </c>
      <c r="S10" s="132">
        <v>900</v>
      </c>
      <c r="T10" s="133">
        <v>950</v>
      </c>
    </row>
    <row r="11" spans="1:20" ht="15.75">
      <c r="A11" s="329" t="s">
        <v>222</v>
      </c>
      <c r="B11" s="144" t="s">
        <v>161</v>
      </c>
      <c r="C11" s="130">
        <v>680</v>
      </c>
      <c r="D11" s="132">
        <v>1000</v>
      </c>
      <c r="E11" s="132">
        <v>1020</v>
      </c>
      <c r="F11" s="132">
        <v>680</v>
      </c>
      <c r="G11" s="132">
        <v>1000</v>
      </c>
      <c r="H11" s="132">
        <v>1020</v>
      </c>
      <c r="I11" s="132">
        <v>680</v>
      </c>
      <c r="J11" s="132">
        <v>1000</v>
      </c>
      <c r="K11" s="133">
        <v>1020</v>
      </c>
      <c r="L11" s="130">
        <v>5000</v>
      </c>
      <c r="M11" s="132">
        <v>5000</v>
      </c>
      <c r="N11" s="132">
        <v>6000</v>
      </c>
      <c r="O11" s="132">
        <v>3000</v>
      </c>
      <c r="P11" s="132">
        <v>3000</v>
      </c>
      <c r="Q11" s="132">
        <v>3750</v>
      </c>
      <c r="R11" s="132">
        <v>1000</v>
      </c>
      <c r="S11" s="132">
        <v>1000</v>
      </c>
      <c r="T11" s="133">
        <v>1500</v>
      </c>
    </row>
    <row r="12" spans="1:20" ht="15.75">
      <c r="A12" s="330"/>
      <c r="B12" s="144" t="s">
        <v>162</v>
      </c>
      <c r="C12" s="130">
        <v>680</v>
      </c>
      <c r="D12" s="132">
        <v>1000</v>
      </c>
      <c r="E12" s="132">
        <v>1020</v>
      </c>
      <c r="F12" s="132">
        <v>680</v>
      </c>
      <c r="G12" s="132">
        <v>1000</v>
      </c>
      <c r="H12" s="132">
        <v>1020</v>
      </c>
      <c r="I12" s="132">
        <v>680</v>
      </c>
      <c r="J12" s="132">
        <v>1000</v>
      </c>
      <c r="K12" s="133">
        <v>1020</v>
      </c>
      <c r="L12" s="130">
        <v>5000</v>
      </c>
      <c r="M12" s="132">
        <v>5000</v>
      </c>
      <c r="N12" s="132">
        <v>6000</v>
      </c>
      <c r="O12" s="132">
        <v>3000</v>
      </c>
      <c r="P12" s="132">
        <v>3000</v>
      </c>
      <c r="Q12" s="132">
        <v>3750</v>
      </c>
      <c r="R12" s="132">
        <v>1000</v>
      </c>
      <c r="S12" s="132">
        <v>1000</v>
      </c>
      <c r="T12" s="133">
        <v>1500</v>
      </c>
    </row>
    <row r="13" spans="1:20" ht="15.75">
      <c r="A13" s="329" t="s">
        <v>224</v>
      </c>
      <c r="B13" s="144" t="s">
        <v>161</v>
      </c>
      <c r="C13" s="130">
        <v>610</v>
      </c>
      <c r="D13" s="132">
        <v>630</v>
      </c>
      <c r="E13" s="132">
        <v>650</v>
      </c>
      <c r="F13" s="132">
        <v>610</v>
      </c>
      <c r="G13" s="132">
        <v>630</v>
      </c>
      <c r="H13" s="132">
        <v>650</v>
      </c>
      <c r="I13" s="132">
        <v>610</v>
      </c>
      <c r="J13" s="132">
        <v>630</v>
      </c>
      <c r="K13" s="132">
        <v>650</v>
      </c>
      <c r="L13" s="130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3">
        <v>0</v>
      </c>
    </row>
    <row r="14" spans="1:20" ht="16.5" thickBot="1">
      <c r="A14" s="331"/>
      <c r="B14" s="146" t="s">
        <v>162</v>
      </c>
      <c r="C14" s="147">
        <v>610</v>
      </c>
      <c r="D14" s="135">
        <v>630</v>
      </c>
      <c r="E14" s="135">
        <v>650</v>
      </c>
      <c r="F14" s="135">
        <v>610</v>
      </c>
      <c r="G14" s="135">
        <v>630</v>
      </c>
      <c r="H14" s="135">
        <v>650</v>
      </c>
      <c r="I14" s="135">
        <v>610</v>
      </c>
      <c r="J14" s="135">
        <v>630</v>
      </c>
      <c r="K14" s="135">
        <v>650</v>
      </c>
      <c r="L14" s="147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6">
        <v>0</v>
      </c>
    </row>
  </sheetData>
  <sheetProtection/>
  <mergeCells count="16">
    <mergeCell ref="A11:A12"/>
    <mergeCell ref="A13:A14"/>
    <mergeCell ref="A5:A6"/>
    <mergeCell ref="B2:B4"/>
    <mergeCell ref="A7:A8"/>
    <mergeCell ref="A9:A10"/>
    <mergeCell ref="A1:T1"/>
    <mergeCell ref="A2:A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TRUNI</cp:lastModifiedBy>
  <cp:lastPrinted>2011-04-21T08:59:42Z</cp:lastPrinted>
  <dcterms:created xsi:type="dcterms:W3CDTF">2010-01-11T10:19:31Z</dcterms:created>
  <dcterms:modified xsi:type="dcterms:W3CDTF">2011-04-21T09:03:46Z</dcterms:modified>
  <cp:category/>
  <cp:version/>
  <cp:contentType/>
  <cp:contentStatus/>
</cp:coreProperties>
</file>