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<sst xmlns="http://schemas.openxmlformats.org/spreadsheetml/2006/main" count="57" uniqueCount="44">
  <si>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Hlavná činnosť</t>
  </si>
  <si>
    <t>Celkom</t>
  </si>
  <si>
    <t>FZaSP</t>
  </si>
  <si>
    <t>Spolu</t>
  </si>
  <si>
    <t>PČ do HČ</t>
  </si>
  <si>
    <t>Podn. činnosť</t>
  </si>
  <si>
    <t>40% Rez.fond</t>
  </si>
  <si>
    <t>Medzisúčet</t>
  </si>
  <si>
    <t>N á v r h</t>
  </si>
  <si>
    <t>V Trnave, dňa</t>
  </si>
  <si>
    <t xml:space="preserve">Vypracovala: </t>
  </si>
  <si>
    <t>Ing. Anna Klepáčová, vedúca všeobecnej učtárne</t>
  </si>
  <si>
    <t>Schválil:</t>
  </si>
  <si>
    <t>TU</t>
  </si>
  <si>
    <t>Nerozdelený zisk/strata</t>
  </si>
  <si>
    <t>Názov súčasti</t>
  </si>
  <si>
    <t>Filozofická fakulta</t>
  </si>
  <si>
    <t>Pedagogická fakulta</t>
  </si>
  <si>
    <t>Teologická fakulta</t>
  </si>
  <si>
    <t>Právnická fakulta</t>
  </si>
  <si>
    <t>Študentská jedáleň</t>
  </si>
  <si>
    <t>Pedagogická fak.</t>
  </si>
  <si>
    <t>Študenská jedáleň</t>
  </si>
  <si>
    <t>1050</t>
  </si>
  <si>
    <t>1800</t>
  </si>
  <si>
    <t>1900</t>
  </si>
  <si>
    <t>1020</t>
  </si>
  <si>
    <t>1030</t>
  </si>
  <si>
    <t>1040</t>
  </si>
  <si>
    <t>PÚ</t>
  </si>
  <si>
    <t>Tvorba fondu</t>
  </si>
  <si>
    <t>2.    Rozdelenie zisku 40% do rezervného fondu alebo krytie straty z rezervného fondu</t>
  </si>
  <si>
    <t>6.    Zostatok na účet nerozdelenej straty alebo zisku z minulých rokov</t>
  </si>
  <si>
    <t>Ďalšie rozdelenie</t>
  </si>
  <si>
    <t>Hospodársky výsledok po zdanení podľa súčastí Trnavskej univerzity v EUR:</t>
  </si>
  <si>
    <t xml:space="preserve">PÚ </t>
  </si>
  <si>
    <t>krok</t>
  </si>
  <si>
    <t xml:space="preserve"> 40 % do rezervného fondu</t>
  </si>
  <si>
    <t>Čerpanie rezervného fondu na krytie straty</t>
  </si>
  <si>
    <t>Rozdelenie zisku v schvaľovacom konaní za rok 2010</t>
  </si>
  <si>
    <t>rektor Trnavskej univerzity v Trnave</t>
  </si>
  <si>
    <t>Univerzitné pracoviská</t>
  </si>
  <si>
    <t>1.    Presun zisku z PČ do HČ podľa § 18 ods. 2 zákona o VŠ</t>
  </si>
  <si>
    <t xml:space="preserve">3-5. Delenie zisku podľa rozhodnutia štatutárneho orgánu Trnavskej univerzity v Trnave po schvaľovacom konaní 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</si>
</sst>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00\ 00"/>
    <numFmt numFmtId="174" formatCode="#,##0.00_ ;\-#,##0.00\ 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2" fontId="3" fillId="0" borderId="4" xfId="0" applyNumberFormat="1" applyFont="1" applyBorder="1" applyAlignment="1">
      <alignment/>
    </xf>
    <xf numFmtId="49" fontId="3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49" fontId="4" fillId="0" borderId="7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/>
    </xf>
    <xf numFmtId="2" fontId="3" fillId="0" borderId="8" xfId="0" applyNumberFormat="1" applyFont="1" applyBorder="1" applyAlignment="1">
      <alignment/>
    </xf>
    <xf numFmtId="2" fontId="3" fillId="0" borderId="5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/>
    </xf>
    <xf numFmtId="2" fontId="4" fillId="0" borderId="2" xfId="0" applyNumberFormat="1" applyFont="1" applyBorder="1" applyAlignment="1">
      <alignment vertical="justify"/>
    </xf>
    <xf numFmtId="174" fontId="4" fillId="0" borderId="1" xfId="0" applyNumberFormat="1" applyFont="1" applyFill="1" applyBorder="1" applyAlignment="1">
      <alignment/>
    </xf>
    <xf numFmtId="174" fontId="4" fillId="0" borderId="2" xfId="0" applyNumberFormat="1" applyFont="1" applyFill="1" applyBorder="1" applyAlignment="1">
      <alignment/>
    </xf>
    <xf numFmtId="174" fontId="4" fillId="0" borderId="1" xfId="0" applyNumberFormat="1" applyFont="1" applyBorder="1" applyAlignment="1">
      <alignment vertical="center"/>
    </xf>
    <xf numFmtId="174" fontId="4" fillId="0" borderId="1" xfId="0" applyNumberFormat="1" applyFont="1" applyBorder="1" applyAlignment="1">
      <alignment/>
    </xf>
    <xf numFmtId="174" fontId="4" fillId="0" borderId="10" xfId="0" applyNumberFormat="1" applyFont="1" applyBorder="1" applyAlignment="1">
      <alignment/>
    </xf>
    <xf numFmtId="174" fontId="4" fillId="0" borderId="11" xfId="0" applyNumberFormat="1" applyFont="1" applyBorder="1" applyAlignment="1">
      <alignment/>
    </xf>
    <xf numFmtId="174" fontId="4" fillId="0" borderId="3" xfId="0" applyNumberFormat="1" applyFont="1" applyBorder="1" applyAlignment="1">
      <alignment vertical="center"/>
    </xf>
    <xf numFmtId="174" fontId="4" fillId="0" borderId="3" xfId="0" applyNumberFormat="1" applyFont="1" applyBorder="1" applyAlignment="1">
      <alignment/>
    </xf>
    <xf numFmtId="174" fontId="4" fillId="0" borderId="12" xfId="0" applyNumberFormat="1" applyFont="1" applyBorder="1" applyAlignment="1">
      <alignment/>
    </xf>
    <xf numFmtId="174" fontId="4" fillId="0" borderId="2" xfId="0" applyNumberFormat="1" applyFont="1" applyBorder="1" applyAlignment="1">
      <alignment vertical="center"/>
    </xf>
    <xf numFmtId="174" fontId="4" fillId="0" borderId="2" xfId="0" applyNumberFormat="1" applyFont="1" applyBorder="1" applyAlignment="1">
      <alignment/>
    </xf>
    <xf numFmtId="174" fontId="4" fillId="0" borderId="13" xfId="0" applyNumberFormat="1" applyFont="1" applyBorder="1" applyAlignment="1">
      <alignment/>
    </xf>
    <xf numFmtId="174" fontId="3" fillId="0" borderId="4" xfId="0" applyNumberFormat="1" applyFont="1" applyBorder="1" applyAlignment="1">
      <alignment vertical="center"/>
    </xf>
    <xf numFmtId="174" fontId="3" fillId="0" borderId="4" xfId="0" applyNumberFormat="1" applyFont="1" applyBorder="1" applyAlignment="1">
      <alignment/>
    </xf>
    <xf numFmtId="174" fontId="3" fillId="0" borderId="8" xfId="0" applyNumberFormat="1" applyFont="1" applyBorder="1" applyAlignment="1">
      <alignment/>
    </xf>
    <xf numFmtId="174" fontId="3" fillId="0" borderId="14" xfId="0" applyNumberFormat="1" applyFont="1" applyBorder="1" applyAlignment="1">
      <alignment/>
    </xf>
    <xf numFmtId="174" fontId="4" fillId="0" borderId="3" xfId="0" applyNumberFormat="1" applyFont="1" applyFill="1" applyBorder="1" applyAlignment="1">
      <alignment/>
    </xf>
    <xf numFmtId="174" fontId="4" fillId="0" borderId="4" xfId="0" applyNumberFormat="1" applyFont="1" applyBorder="1" applyAlignment="1">
      <alignment/>
    </xf>
    <xf numFmtId="174" fontId="4" fillId="0" borderId="4" xfId="0" applyNumberFormat="1" applyFont="1" applyFill="1" applyBorder="1" applyAlignment="1">
      <alignment/>
    </xf>
    <xf numFmtId="2" fontId="3" fillId="0" borderId="4" xfId="0" applyNumberFormat="1" applyFont="1" applyBorder="1" applyAlignment="1">
      <alignment horizontal="center" vertical="center"/>
    </xf>
    <xf numFmtId="174" fontId="4" fillId="0" borderId="15" xfId="0" applyNumberFormat="1" applyFont="1" applyBorder="1" applyAlignment="1">
      <alignment/>
    </xf>
    <xf numFmtId="174" fontId="4" fillId="0" borderId="16" xfId="0" applyNumberFormat="1" applyFont="1" applyFill="1" applyBorder="1" applyAlignment="1">
      <alignment/>
    </xf>
    <xf numFmtId="174" fontId="4" fillId="0" borderId="9" xfId="0" applyNumberFormat="1" applyFont="1" applyBorder="1" applyAlignment="1">
      <alignment/>
    </xf>
    <xf numFmtId="174" fontId="4" fillId="0" borderId="7" xfId="0" applyNumberFormat="1" applyFont="1" applyBorder="1" applyAlignment="1">
      <alignment/>
    </xf>
    <xf numFmtId="174" fontId="4" fillId="0" borderId="5" xfId="0" applyNumberFormat="1" applyFont="1" applyFill="1" applyBorder="1" applyAlignment="1">
      <alignment/>
    </xf>
    <xf numFmtId="174" fontId="4" fillId="0" borderId="6" xfId="0" applyNumberFormat="1" applyFont="1" applyBorder="1" applyAlignment="1">
      <alignment/>
    </xf>
    <xf numFmtId="2" fontId="3" fillId="0" borderId="5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2" fontId="3" fillId="0" borderId="0" xfId="0" applyNumberFormat="1" applyFont="1" applyFill="1" applyBorder="1" applyAlignment="1">
      <alignment/>
    </xf>
    <xf numFmtId="174" fontId="4" fillId="0" borderId="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174" fontId="4" fillId="0" borderId="17" xfId="0" applyNumberFormat="1" applyFont="1" applyFill="1" applyBorder="1" applyAlignment="1">
      <alignment/>
    </xf>
    <xf numFmtId="174" fontId="4" fillId="0" borderId="3" xfId="0" applyNumberFormat="1" applyFont="1" applyFill="1" applyBorder="1" applyAlignment="1">
      <alignment horizontal="right"/>
    </xf>
    <xf numFmtId="2" fontId="3" fillId="0" borderId="16" xfId="0" applyNumberFormat="1" applyFont="1" applyBorder="1" applyAlignment="1">
      <alignment horizontal="center" vertical="justify"/>
    </xf>
    <xf numFmtId="174" fontId="4" fillId="0" borderId="18" xfId="0" applyNumberFormat="1" applyFont="1" applyBorder="1" applyAlignment="1">
      <alignment/>
    </xf>
    <xf numFmtId="0" fontId="0" fillId="0" borderId="0" xfId="0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Continuous" vertical="justify"/>
    </xf>
    <xf numFmtId="2" fontId="3" fillId="0" borderId="19" xfId="0" applyNumberFormat="1" applyFont="1" applyBorder="1" applyAlignment="1">
      <alignment horizontal="center" vertical="distributed"/>
    </xf>
    <xf numFmtId="2" fontId="3" fillId="0" borderId="5" xfId="0" applyNumberFormat="1" applyFont="1" applyBorder="1" applyAlignment="1">
      <alignment horizontal="center" vertical="distributed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B34" sqref="B34"/>
    </sheetView>
  </sheetViews>
  <sheetFormatPr defaultColWidth="9.140625" defaultRowHeight="12.75"/>
  <cols>
    <col min="1" max="1" width="5.140625" style="0" customWidth="1"/>
    <col min="2" max="2" width="18.7109375" style="0" customWidth="1"/>
    <col min="3" max="3" width="12.8515625" style="8" customWidth="1"/>
    <col min="4" max="4" width="13.28125" style="0" customWidth="1"/>
    <col min="5" max="5" width="11.140625" style="0" hidden="1" customWidth="1"/>
    <col min="6" max="6" width="12.8515625" style="0" customWidth="1"/>
    <col min="7" max="7" width="14.00390625" style="0" customWidth="1"/>
    <col min="8" max="8" width="11.57421875" style="0" customWidth="1"/>
    <col min="9" max="9" width="12.00390625" style="0" customWidth="1"/>
    <col min="10" max="10" width="11.421875" style="0" customWidth="1"/>
    <col min="11" max="11" width="12.8515625" style="0" customWidth="1"/>
  </cols>
  <sheetData>
    <row r="1" spans="1:11" ht="12.75">
      <c r="A1" s="69" t="s">
        <v>8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2.75">
      <c r="A2" s="70" t="s">
        <v>39</v>
      </c>
      <c r="B2" s="69"/>
      <c r="C2" s="69"/>
      <c r="D2" s="69"/>
      <c r="E2" s="69"/>
      <c r="F2" s="69"/>
      <c r="G2" s="69"/>
      <c r="H2" s="69"/>
      <c r="I2" s="69"/>
      <c r="J2" s="67"/>
      <c r="K2" s="67"/>
    </row>
    <row r="3" spans="1:6" ht="13.5" thickBot="1">
      <c r="A3" s="68" t="s">
        <v>34</v>
      </c>
      <c r="B3" s="68"/>
      <c r="C3" s="68"/>
      <c r="D3" s="68"/>
      <c r="E3" s="68"/>
      <c r="F3" s="68"/>
    </row>
    <row r="4" spans="1:10" ht="13.5" thickBot="1">
      <c r="A4" s="17" t="s">
        <v>29</v>
      </c>
      <c r="B4" s="58" t="s">
        <v>15</v>
      </c>
      <c r="C4" s="40" t="s">
        <v>0</v>
      </c>
      <c r="D4" s="58" t="s">
        <v>5</v>
      </c>
      <c r="E4" s="16" t="s">
        <v>1</v>
      </c>
      <c r="F4" s="57" t="s">
        <v>3</v>
      </c>
      <c r="G4" s="49"/>
      <c r="H4" s="4"/>
      <c r="I4" s="4"/>
      <c r="J4" s="4"/>
    </row>
    <row r="5" spans="1:10" ht="12.75">
      <c r="A5" s="12">
        <v>1010</v>
      </c>
      <c r="B5" s="13" t="s">
        <v>16</v>
      </c>
      <c r="C5" s="23">
        <v>44461.72</v>
      </c>
      <c r="D5" s="24">
        <v>3204.25</v>
      </c>
      <c r="E5" s="25">
        <f aca="true" t="shared" si="0" ref="E5:E11">SUM(C5:D5)</f>
        <v>47665.97</v>
      </c>
      <c r="F5" s="26">
        <f aca="true" t="shared" si="1" ref="F5:F11">SUM(C5:D5)</f>
        <v>47665.97</v>
      </c>
      <c r="G5" s="50"/>
      <c r="H5" s="4"/>
      <c r="I5" s="4"/>
      <c r="J5" s="4"/>
    </row>
    <row r="6" spans="1:10" ht="12.75">
      <c r="A6" s="18">
        <v>1020</v>
      </c>
      <c r="B6" s="19" t="s">
        <v>17</v>
      </c>
      <c r="C6" s="27">
        <v>171529.77</v>
      </c>
      <c r="D6" s="28">
        <v>12105.34</v>
      </c>
      <c r="E6" s="29">
        <f t="shared" si="0"/>
        <v>183635.11</v>
      </c>
      <c r="F6" s="26">
        <f t="shared" si="1"/>
        <v>183635.11</v>
      </c>
      <c r="G6" s="50"/>
      <c r="H6" s="4"/>
      <c r="I6" s="4"/>
      <c r="J6" s="4"/>
    </row>
    <row r="7" spans="1:10" ht="12.75">
      <c r="A7" s="18">
        <v>1030</v>
      </c>
      <c r="B7" s="19" t="s">
        <v>2</v>
      </c>
      <c r="C7" s="27">
        <v>109010.37</v>
      </c>
      <c r="D7" s="28">
        <v>2657.98</v>
      </c>
      <c r="E7" s="29">
        <f t="shared" si="0"/>
        <v>111668.34999999999</v>
      </c>
      <c r="F7" s="26">
        <f t="shared" si="1"/>
        <v>111668.34999999999</v>
      </c>
      <c r="G7" s="50"/>
      <c r="H7" s="4"/>
      <c r="I7" s="4"/>
      <c r="J7" s="4"/>
    </row>
    <row r="8" spans="1:10" ht="12.75">
      <c r="A8" s="18">
        <v>1040</v>
      </c>
      <c r="B8" s="19" t="s">
        <v>18</v>
      </c>
      <c r="C8" s="27">
        <v>25342.84</v>
      </c>
      <c r="D8" s="28">
        <v>-4.93</v>
      </c>
      <c r="E8" s="29">
        <f t="shared" si="0"/>
        <v>25337.91</v>
      </c>
      <c r="F8" s="26">
        <f t="shared" si="1"/>
        <v>25337.91</v>
      </c>
      <c r="G8" s="50"/>
      <c r="H8" s="4"/>
      <c r="I8" s="4"/>
      <c r="J8" s="4"/>
    </row>
    <row r="9" spans="1:10" ht="12.75">
      <c r="A9" s="18" t="s">
        <v>23</v>
      </c>
      <c r="B9" s="19" t="s">
        <v>19</v>
      </c>
      <c r="C9" s="27">
        <v>-9639.06</v>
      </c>
      <c r="D9" s="28">
        <v>17249.48</v>
      </c>
      <c r="E9" s="29">
        <f t="shared" si="0"/>
        <v>7610.42</v>
      </c>
      <c r="F9" s="26">
        <f t="shared" si="1"/>
        <v>7610.42</v>
      </c>
      <c r="G9" s="50"/>
      <c r="H9" s="4"/>
      <c r="I9" s="4"/>
      <c r="J9" s="4"/>
    </row>
    <row r="10" spans="1:10" ht="12.75">
      <c r="A10" s="14" t="s">
        <v>24</v>
      </c>
      <c r="B10" s="15" t="s">
        <v>20</v>
      </c>
      <c r="C10" s="30">
        <v>13390.32</v>
      </c>
      <c r="D10" s="31">
        <v>315.11</v>
      </c>
      <c r="E10" s="32">
        <f t="shared" si="0"/>
        <v>13705.43</v>
      </c>
      <c r="F10" s="26">
        <f t="shared" si="1"/>
        <v>13705.43</v>
      </c>
      <c r="G10" s="50"/>
      <c r="H10" s="4"/>
      <c r="I10" s="4"/>
      <c r="J10" s="4"/>
    </row>
    <row r="11" spans="1:10" ht="14.25" customHeight="1" thickBot="1">
      <c r="A11" s="14" t="s">
        <v>25</v>
      </c>
      <c r="B11" s="20" t="s">
        <v>41</v>
      </c>
      <c r="C11" s="30">
        <v>203164.85</v>
      </c>
      <c r="D11" s="31">
        <v>23328.47</v>
      </c>
      <c r="E11" s="32">
        <f t="shared" si="0"/>
        <v>226493.32</v>
      </c>
      <c r="F11" s="26">
        <f t="shared" si="1"/>
        <v>226493.32</v>
      </c>
      <c r="G11" s="50"/>
      <c r="H11" s="4"/>
      <c r="I11" s="4"/>
      <c r="J11" s="4"/>
    </row>
    <row r="12" spans="1:10" ht="13.5" thickBot="1">
      <c r="A12" s="17" t="s">
        <v>13</v>
      </c>
      <c r="B12" s="10" t="s">
        <v>3</v>
      </c>
      <c r="C12" s="33">
        <f>SUM(C5:C11)</f>
        <v>557260.81</v>
      </c>
      <c r="D12" s="34">
        <f>SUM(D5:D11)</f>
        <v>58855.7</v>
      </c>
      <c r="E12" s="35">
        <f>SUM(E5:E11)</f>
        <v>616116.51</v>
      </c>
      <c r="F12" s="36">
        <f>SUM(F5:F11)</f>
        <v>616116.51</v>
      </c>
      <c r="G12" s="51"/>
      <c r="H12" s="4"/>
      <c r="I12" s="4"/>
      <c r="J12" s="4"/>
    </row>
    <row r="13" spans="1:10" ht="12.75">
      <c r="A13" s="4"/>
      <c r="B13" s="4"/>
      <c r="C13" s="9"/>
      <c r="D13" s="4"/>
      <c r="E13" s="4"/>
      <c r="F13" s="4"/>
      <c r="G13" s="4"/>
      <c r="H13" s="4"/>
      <c r="I13" s="4"/>
      <c r="J13" s="4"/>
    </row>
    <row r="14" spans="1:10" ht="12.75">
      <c r="A14" s="66" t="s">
        <v>42</v>
      </c>
      <c r="B14" s="67"/>
      <c r="C14" s="67"/>
      <c r="D14" s="67"/>
      <c r="E14" s="67"/>
      <c r="F14" s="67"/>
      <c r="G14" s="67"/>
      <c r="H14" s="67"/>
      <c r="I14" s="4"/>
      <c r="J14" s="4"/>
    </row>
    <row r="15" spans="1:10" ht="12.75">
      <c r="A15" s="66" t="s">
        <v>31</v>
      </c>
      <c r="B15" s="67"/>
      <c r="C15" s="67"/>
      <c r="D15" s="67"/>
      <c r="E15" s="67"/>
      <c r="F15" s="67"/>
      <c r="G15" s="67"/>
      <c r="H15" s="67"/>
      <c r="I15" s="4"/>
      <c r="J15" s="4"/>
    </row>
    <row r="16" spans="1:10" ht="12.75">
      <c r="A16" s="7" t="s">
        <v>43</v>
      </c>
      <c r="B16" s="6"/>
      <c r="C16" s="7"/>
      <c r="D16" s="7"/>
      <c r="E16" s="7"/>
      <c r="F16" s="7"/>
      <c r="G16" s="7"/>
      <c r="H16" s="7"/>
      <c r="I16" s="4"/>
      <c r="J16" s="4"/>
    </row>
    <row r="17" spans="1:10" ht="12.75">
      <c r="A17" s="66" t="s">
        <v>32</v>
      </c>
      <c r="B17" s="67"/>
      <c r="C17" s="66"/>
      <c r="D17" s="66"/>
      <c r="E17" s="66"/>
      <c r="F17" s="66"/>
      <c r="G17" s="66"/>
      <c r="H17" s="66"/>
      <c r="I17" s="4"/>
      <c r="J17" s="4"/>
    </row>
    <row r="18" spans="1:11" ht="12.75" customHeight="1" thickBot="1">
      <c r="A18" s="7"/>
      <c r="B18" s="56" t="s">
        <v>36</v>
      </c>
      <c r="C18" s="5">
        <v>1</v>
      </c>
      <c r="D18" s="7"/>
      <c r="E18" s="7"/>
      <c r="F18" s="5">
        <v>2</v>
      </c>
      <c r="G18" s="5"/>
      <c r="H18" s="5">
        <v>3</v>
      </c>
      <c r="I18" s="5">
        <v>4</v>
      </c>
      <c r="J18" s="5">
        <v>5</v>
      </c>
      <c r="K18" s="5">
        <v>6</v>
      </c>
    </row>
    <row r="19" spans="1:11" ht="52.5" customHeight="1" thickBot="1">
      <c r="A19" s="47" t="s">
        <v>35</v>
      </c>
      <c r="B19" s="40" t="s">
        <v>15</v>
      </c>
      <c r="C19" s="40" t="s">
        <v>4</v>
      </c>
      <c r="D19" s="40" t="s">
        <v>7</v>
      </c>
      <c r="E19" s="16" t="s">
        <v>6</v>
      </c>
      <c r="F19" s="60" t="s">
        <v>37</v>
      </c>
      <c r="G19" s="59" t="s">
        <v>33</v>
      </c>
      <c r="H19" s="61" t="s">
        <v>38</v>
      </c>
      <c r="I19" s="40" t="s">
        <v>30</v>
      </c>
      <c r="J19" s="40" t="s">
        <v>30</v>
      </c>
      <c r="K19" s="54" t="s">
        <v>14</v>
      </c>
    </row>
    <row r="20" spans="1:11" ht="12.75">
      <c r="A20" s="12">
        <v>1010</v>
      </c>
      <c r="B20" s="13" t="s">
        <v>16</v>
      </c>
      <c r="C20" s="24">
        <v>3204.25</v>
      </c>
      <c r="D20" s="26">
        <v>47665.97</v>
      </c>
      <c r="E20" s="21"/>
      <c r="F20" s="37">
        <v>19066.39</v>
      </c>
      <c r="G20" s="52">
        <f>SUM(D20-F20)</f>
        <v>28599.58</v>
      </c>
      <c r="H20" s="46"/>
      <c r="I20" s="1"/>
      <c r="J20" s="1"/>
      <c r="K20" s="41">
        <f>SUM(D20-F20-H20-I20-J20)</f>
        <v>28599.58</v>
      </c>
    </row>
    <row r="21" spans="1:11" ht="12.75">
      <c r="A21" s="18" t="s">
        <v>26</v>
      </c>
      <c r="B21" s="19" t="s">
        <v>21</v>
      </c>
      <c r="C21" s="28">
        <v>12105.34</v>
      </c>
      <c r="D21" s="26">
        <v>183635.11</v>
      </c>
      <c r="E21" s="37"/>
      <c r="F21" s="37">
        <v>73454.04</v>
      </c>
      <c r="G21" s="52">
        <f aca="true" t="shared" si="2" ref="G21:G26">SUM(D21-F21)</f>
        <v>110181.06999999999</v>
      </c>
      <c r="H21" s="43"/>
      <c r="I21" s="3"/>
      <c r="J21" s="3"/>
      <c r="K21" s="41">
        <f aca="true" t="shared" si="3" ref="K21:K26">SUM(D21-F21-H21-I21-J21)</f>
        <v>110181.06999999999</v>
      </c>
    </row>
    <row r="22" spans="1:11" ht="12.75">
      <c r="A22" s="18" t="s">
        <v>27</v>
      </c>
      <c r="B22" s="19" t="s">
        <v>2</v>
      </c>
      <c r="C22" s="28">
        <v>2657.98</v>
      </c>
      <c r="D22" s="26">
        <v>111668.35</v>
      </c>
      <c r="E22" s="37"/>
      <c r="F22" s="37">
        <v>44667.34</v>
      </c>
      <c r="G22" s="52">
        <f t="shared" si="2"/>
        <v>67001.01000000001</v>
      </c>
      <c r="H22" s="43"/>
      <c r="I22" s="3"/>
      <c r="J22" s="3"/>
      <c r="K22" s="41">
        <f t="shared" si="3"/>
        <v>67001.01000000001</v>
      </c>
    </row>
    <row r="23" spans="1:11" ht="12.75">
      <c r="A23" s="18" t="s">
        <v>28</v>
      </c>
      <c r="B23" s="19" t="s">
        <v>18</v>
      </c>
      <c r="C23" s="28">
        <v>-4.93</v>
      </c>
      <c r="D23" s="26">
        <v>25337.91</v>
      </c>
      <c r="E23" s="37"/>
      <c r="F23" s="37">
        <v>10135.16</v>
      </c>
      <c r="G23" s="52">
        <f t="shared" si="2"/>
        <v>15202.75</v>
      </c>
      <c r="H23" s="43"/>
      <c r="I23" s="3"/>
      <c r="J23" s="3"/>
      <c r="K23" s="41">
        <f t="shared" si="3"/>
        <v>15202.75</v>
      </c>
    </row>
    <row r="24" spans="1:11" ht="12.75">
      <c r="A24" s="18" t="s">
        <v>23</v>
      </c>
      <c r="B24" s="19" t="s">
        <v>19</v>
      </c>
      <c r="C24" s="28">
        <v>17249.48</v>
      </c>
      <c r="D24" s="26">
        <v>7610.42</v>
      </c>
      <c r="E24" s="37"/>
      <c r="F24" s="53">
        <v>3044.17</v>
      </c>
      <c r="G24" s="52">
        <f t="shared" si="2"/>
        <v>4566.25</v>
      </c>
      <c r="H24" s="43"/>
      <c r="I24" s="3"/>
      <c r="J24" s="3"/>
      <c r="K24" s="41">
        <f t="shared" si="3"/>
        <v>4566.25</v>
      </c>
    </row>
    <row r="25" spans="1:11" ht="12.75">
      <c r="A25" s="18" t="s">
        <v>24</v>
      </c>
      <c r="B25" s="19" t="s">
        <v>22</v>
      </c>
      <c r="C25" s="31">
        <v>315.11</v>
      </c>
      <c r="D25" s="26">
        <v>13705.43</v>
      </c>
      <c r="E25" s="37"/>
      <c r="F25" s="37">
        <v>5482.17</v>
      </c>
      <c r="G25" s="52">
        <f t="shared" si="2"/>
        <v>8223.26</v>
      </c>
      <c r="H25" s="43"/>
      <c r="I25" s="3"/>
      <c r="J25" s="3"/>
      <c r="K25" s="41">
        <f t="shared" si="3"/>
        <v>8223.26</v>
      </c>
    </row>
    <row r="26" spans="1:11" ht="13.5" thickBot="1">
      <c r="A26" s="14" t="s">
        <v>25</v>
      </c>
      <c r="B26" s="20" t="s">
        <v>41</v>
      </c>
      <c r="C26" s="31">
        <v>23328.47</v>
      </c>
      <c r="D26" s="26">
        <v>226493.32</v>
      </c>
      <c r="E26" s="22"/>
      <c r="F26" s="22">
        <v>90597.33</v>
      </c>
      <c r="G26" s="52">
        <f t="shared" si="2"/>
        <v>135895.99</v>
      </c>
      <c r="H26" s="44"/>
      <c r="I26" s="2"/>
      <c r="J26" s="2"/>
      <c r="K26" s="55">
        <f t="shared" si="3"/>
        <v>135895.99</v>
      </c>
    </row>
    <row r="27" spans="1:11" ht="18" customHeight="1" thickBot="1">
      <c r="A27" s="11" t="s">
        <v>13</v>
      </c>
      <c r="B27" s="10" t="s">
        <v>3</v>
      </c>
      <c r="C27" s="38">
        <f>C20+C21+C22+C23+C24+C25+C26</f>
        <v>58855.7</v>
      </c>
      <c r="D27" s="38">
        <f>D20+D21+D22+D23+D24+D25+D26</f>
        <v>616116.51</v>
      </c>
      <c r="E27" s="38"/>
      <c r="F27" s="39">
        <f aca="true" t="shared" si="4" ref="F27:K27">SUM(F20+F21+F22+F23+F24+F25+F26)</f>
        <v>246446.60000000003</v>
      </c>
      <c r="G27" s="39">
        <f t="shared" si="4"/>
        <v>369669.91000000003</v>
      </c>
      <c r="H27" s="45">
        <f t="shared" si="4"/>
        <v>0</v>
      </c>
      <c r="I27" s="39">
        <f t="shared" si="4"/>
        <v>0</v>
      </c>
      <c r="J27" s="39">
        <f t="shared" si="4"/>
        <v>0</v>
      </c>
      <c r="K27" s="42">
        <f t="shared" si="4"/>
        <v>369669.91000000003</v>
      </c>
    </row>
    <row r="28" spans="1:3" ht="12.75">
      <c r="A28" t="s">
        <v>9</v>
      </c>
      <c r="C28" s="48">
        <v>40613</v>
      </c>
    </row>
    <row r="29" spans="1:3" ht="12.75">
      <c r="A29" t="s">
        <v>10</v>
      </c>
      <c r="C29" s="8" t="s">
        <v>11</v>
      </c>
    </row>
    <row r="31" spans="1:6" ht="12.75">
      <c r="A31" t="s">
        <v>12</v>
      </c>
      <c r="C31" s="62"/>
      <c r="D31" s="63"/>
      <c r="E31" s="63"/>
      <c r="F31" s="63"/>
    </row>
    <row r="32" spans="3:6" ht="12.75">
      <c r="C32" s="64" t="s">
        <v>40</v>
      </c>
      <c r="D32" s="65"/>
      <c r="E32" s="65"/>
      <c r="F32" s="65"/>
    </row>
  </sheetData>
  <mergeCells count="7">
    <mergeCell ref="C32:F32"/>
    <mergeCell ref="A17:H17"/>
    <mergeCell ref="A3:F3"/>
    <mergeCell ref="A1:K1"/>
    <mergeCell ref="A2:K2"/>
    <mergeCell ref="A14:H14"/>
    <mergeCell ref="A15:H1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Install</cp:lastModifiedBy>
  <cp:lastPrinted>2011-03-31T09:05:58Z</cp:lastPrinted>
  <dcterms:created xsi:type="dcterms:W3CDTF">2005-05-02T06:46:03Z</dcterms:created>
  <dcterms:modified xsi:type="dcterms:W3CDTF">2011-04-06T09:31:36Z</dcterms:modified>
  <cp:category/>
  <cp:version/>
  <cp:contentType/>
  <cp:contentStatus/>
</cp:coreProperties>
</file>